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emfs201\共有ディスク\190水道課\70水道庶務係\03HP関係\R6\経営比較分析表\"/>
    </mc:Choice>
  </mc:AlternateContent>
  <workbookProtection workbookAlgorithmName="SHA-512" workbookHashValue="8Wi/k9ckOA4efzpPq7IoAx7ATEcYFKcw+lvpr8CuZsfFk7J0wA1TTw7iMnjWgSCC4PiHdmJt6tpvkmGNVw1yPQ==" workbookSaltValue="9TJ4Y9L7dwQh5Sh1RkgmYQ=="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<sst xmlns="http://schemas.openxmlformats.org/spreadsheetml/2006/main" count="253" uniqueCount="117">
  <si>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</si>
  <si>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</si>
  <si>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</si>
  <si>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</si>
  <si>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</si>
  <si>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</si>
  <si>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</si>
  <si>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</si>
  <si>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</si>
  <si>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</si>
  <si>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</si>
  <si>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</si>
  <si>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</si>
  <si>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</si>
  <si>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</si>
  <si>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</si>
  <si>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</si>
  <si>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</si>
  <si>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</si>
  <si>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</si>
  <si>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</si>
  <si>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</si>
  <si>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</si>
  <si>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</si>
  <si>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</si>
  <si>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</si>
  <si>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</si>
  <si>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</si>
  <si>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</si>
  <si>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</si>
  <si>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</si>
  <si>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</si>
  <si>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</si>
  <si>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</si>
  <si>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</si>
  <si>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</si>
  <si>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</si>
  <si>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</si>
  <si>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</si>
  <si>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</si>
  <si>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</si>
  <si>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</si>
  <si>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</si>
  <si>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</si>
  <si>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</si>
  <si>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</si>
  <si>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</si>
  <si>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</si>
  <si>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</si>
  <si>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</si>
  <si>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</si>
  <si>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</si>
  <si>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</si>
  <si>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</si>
  <si>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</si>
  <si>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</si>
  <si>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</si>
  <si>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</si>
  <si>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</si>
  <si>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</si>
  <si>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</si>
  <si>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</si>
  <si>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</si>
  <si>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</si>
  <si>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</si>
  <si>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</si>
  <si>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</si>
  <si>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</si>
  <si>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</si>
  <si>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</si>
  <si>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</si>
  <si>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</si>
  <si>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</si>
  <si>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</si>
  <si>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</si>
  <si>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</si>
  <si>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</si>
  <si>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</si>
  <si>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</si>
  <si>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</si>
  <si>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</si>
  <si>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</si>
  <si>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</si>
  <si>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</si>
  <si>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</si>
  <si>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</si>
  <si>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</si>
  <si>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</si>
  <si>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</si>
  <si>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</si>
  <si>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</si>
  <si>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</si>
  <si>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</si>
  <si>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</si>
  <si>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</si>
  <si>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</si>
  <si>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芽室町</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</si>
  <si>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</si>
  <si>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</si>
  <si>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</si>
  <si>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</si>
  <si>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</si>
  <si>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</si>
  <si>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</si>
  <si>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</si>
  <si>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</si>
  <si>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</si>
  <si>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</si>
  <si>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</si>
  <si>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</si>
  <si>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</si>
  <si>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</si>
  <si>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</si>
  <si>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</si>
  <si>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集落排水施設については、令和３年度より改築した施設が稼働している。
　管渠についてはこれまで更新していないが、将来的には更新工事が必要である。</t>
    <rPh sb="1" eb="3">
      <t>シュウラク</t>
    </rPh>
    <rPh sb="3" eb="5">
      <t>ハイスイ</t>
    </rPh>
    <rPh sb="5" eb="7">
      <t>シセツ</t>
    </rPh>
    <rPh sb="13" eb="15">
      <t>レイワ</t>
    </rPh>
    <rPh sb="16" eb="17">
      <t>ネン</t>
    </rPh>
    <rPh sb="17" eb="18">
      <t>ド</t>
    </rPh>
    <rPh sb="20" eb="22">
      <t>カイチク</t>
    </rPh>
    <rPh sb="24" eb="26">
      <t>シセツ</t>
    </rPh>
    <rPh sb="27" eb="29">
      <t>カドウ</t>
    </rPh>
    <rPh sb="36" eb="38">
      <t>カンキョ</t>
    </rPh>
    <rPh sb="47" eb="49">
      <t>コウシン</t>
    </rPh>
    <rPh sb="56" eb="59">
      <t>ショウライテキ</t>
    </rPh>
    <rPh sb="61" eb="63">
      <t>コウシン</t>
    </rPh>
    <rPh sb="63" eb="65">
      <t>コウジ</t>
    </rPh>
    <rPh sb="66" eb="68">
      <t>ヒツヨウ</t>
    </rPh>
    <phoneticPr fontId="4"/>
  </si>
  <si>
    <t xml:space="preserve">　経常収支比率については増となったが、100％を下回っており、施設更新による減価償却費の増による累積欠損金比率の増が続いている。また、経費回収率は類似団体平均を大きく下回っており、一般会計からの繰入金により補填している。
　企業債残高対事業規模比率については、企業債償還金を一般会計が負担しているため、0％となっている。
</t>
    <rPh sb="1" eb="3">
      <t>ケイジョウ</t>
    </rPh>
    <rPh sb="3" eb="5">
      <t>シュウシ</t>
    </rPh>
    <rPh sb="5" eb="7">
      <t>ヒリツ</t>
    </rPh>
    <rPh sb="12" eb="13">
      <t>ゾウ</t>
    </rPh>
    <rPh sb="24" eb="26">
      <t>シタマワ</t>
    </rPh>
    <rPh sb="31" eb="33">
      <t>シセツ</t>
    </rPh>
    <rPh sb="33" eb="35">
      <t>コウシン</t>
    </rPh>
    <rPh sb="38" eb="40">
      <t>ゲンカ</t>
    </rPh>
    <rPh sb="40" eb="42">
      <t>ショウキャク</t>
    </rPh>
    <rPh sb="42" eb="43">
      <t>ヒ</t>
    </rPh>
    <rPh sb="44" eb="45">
      <t>ゾウ</t>
    </rPh>
    <rPh sb="48" eb="50">
      <t>ルイセキ</t>
    </rPh>
    <rPh sb="50" eb="52">
      <t>ケッソン</t>
    </rPh>
    <rPh sb="52" eb="53">
      <t>キン</t>
    </rPh>
    <rPh sb="53" eb="55">
      <t>ヒリツ</t>
    </rPh>
    <rPh sb="56" eb="57">
      <t>ゾウ</t>
    </rPh>
    <rPh sb="58" eb="59">
      <t>ツヅ</t>
    </rPh>
    <rPh sb="67" eb="69">
      <t>ケイヒ</t>
    </rPh>
    <rPh sb="69" eb="71">
      <t>カイシュウ</t>
    </rPh>
    <rPh sb="71" eb="72">
      <t>リツ</t>
    </rPh>
    <rPh sb="73" eb="75">
      <t>ルイジ</t>
    </rPh>
    <rPh sb="75" eb="77">
      <t>ダンタイ</t>
    </rPh>
    <rPh sb="77" eb="79">
      <t>ヘイキン</t>
    </rPh>
    <rPh sb="80" eb="81">
      <t>オオ</t>
    </rPh>
    <rPh sb="83" eb="85">
      <t>シタマワ</t>
    </rPh>
    <rPh sb="90" eb="92">
      <t>イッパン</t>
    </rPh>
    <rPh sb="92" eb="94">
      <t>カイケイ</t>
    </rPh>
    <rPh sb="97" eb="99">
      <t>クリイレ</t>
    </rPh>
    <rPh sb="99" eb="100">
      <t>キン</t>
    </rPh>
    <phoneticPr fontId="4"/>
  </si>
  <si>
    <t>　将来的には管渠等の老朽化により更新費用の増加が見込まれるが、今後の事業拡大はなく、使用者増加を見込めないことから、より厳しい経営状況となる。
　経営戦略改定時に料金の見直し、経営改善に向けた取組を検討する。</t>
    <rPh sb="1" eb="4">
      <t>ショウライテキ</t>
    </rPh>
    <rPh sb="6" eb="8">
      <t>カンキョ</t>
    </rPh>
    <rPh sb="8" eb="9">
      <t>トウ</t>
    </rPh>
    <rPh sb="10" eb="13">
      <t>ロウキュウカ</t>
    </rPh>
    <rPh sb="16" eb="18">
      <t>コウシン</t>
    </rPh>
    <rPh sb="18" eb="20">
      <t>ヒヨウ</t>
    </rPh>
    <rPh sb="21" eb="23">
      <t>ゾウカ</t>
    </rPh>
    <rPh sb="24" eb="26">
      <t>ミコ</t>
    </rPh>
    <rPh sb="31" eb="33">
      <t>コンゴ</t>
    </rPh>
    <rPh sb="34" eb="36">
      <t>ジギョウ</t>
    </rPh>
    <rPh sb="36" eb="38">
      <t>カクダイ</t>
    </rPh>
    <rPh sb="42" eb="45">
      <t>シヨウシャ</t>
    </rPh>
    <rPh sb="45" eb="47">
      <t>ゾウカ</t>
    </rPh>
    <rPh sb="48" eb="50">
      <t>ミコ</t>
    </rPh>
    <rPh sb="60" eb="61">
      <t>キビ</t>
    </rPh>
    <rPh sb="63" eb="65">
      <t>ケイエイ</t>
    </rPh>
    <rPh sb="65" eb="67">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</si>
</sst>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5B22-444A-85CC-DD5866914B6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0.02</c:v>
                </c:pt>
                <c:pt idx="2">
                  <c:v>0.01</c:v>
                </c:pt>
                <c:pt idx="3">
                  <c:v>0.01</c:v>
                </c:pt>
                <c:pt idx="4">
                  <c:v>0.02</c:v>
                </c:pt>
              </c:numCache>
            </c:numRef>
          </c:val>
          <c:smooth val="0"/>
          <c:extLst>
            <c:ext xmlns:c16="http://schemas.microsoft.com/office/drawing/2014/chart" uri="{C3380CC4-5D6E-409C-BE32-E72D297353CC}">
              <c16:uniqueId val="{00000001-5B22-444A-85CC-DD5866914B6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31.25</c:v>
                </c:pt>
                <c:pt idx="2">
                  <c:v>39.39</c:v>
                </c:pt>
                <c:pt idx="3">
                  <c:v>42.42</c:v>
                </c:pt>
                <c:pt idx="4">
                  <c:v>37.880000000000003</c:v>
                </c:pt>
              </c:numCache>
            </c:numRef>
          </c:val>
          <c:extLst>
            <c:ext xmlns:c16="http://schemas.microsoft.com/office/drawing/2014/chart" uri="{C3380CC4-5D6E-409C-BE32-E72D297353CC}">
              <c16:uniqueId val="{00000000-2659-4DFF-AD2D-77D6C55E43A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55.26</c:v>
                </c:pt>
                <c:pt idx="2">
                  <c:v>54.54</c:v>
                </c:pt>
                <c:pt idx="3">
                  <c:v>52.9</c:v>
                </c:pt>
                <c:pt idx="4">
                  <c:v>52.63</c:v>
                </c:pt>
              </c:numCache>
            </c:numRef>
          </c:val>
          <c:smooth val="0"/>
          <c:extLst>
            <c:ext xmlns:c16="http://schemas.microsoft.com/office/drawing/2014/chart" uri="{C3380CC4-5D6E-409C-BE32-E72D297353CC}">
              <c16:uniqueId val="{00000001-2659-4DFF-AD2D-77D6C55E43A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100</c:v>
                </c:pt>
                <c:pt idx="2">
                  <c:v>100</c:v>
                </c:pt>
                <c:pt idx="3">
                  <c:v>100</c:v>
                </c:pt>
                <c:pt idx="4">
                  <c:v>100</c:v>
                </c:pt>
              </c:numCache>
            </c:numRef>
          </c:val>
          <c:extLst>
            <c:ext xmlns:c16="http://schemas.microsoft.com/office/drawing/2014/chart" uri="{C3380CC4-5D6E-409C-BE32-E72D297353CC}">
              <c16:uniqueId val="{00000000-9B53-4779-BC9B-042BF8F8AF8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90.52</c:v>
                </c:pt>
                <c:pt idx="2">
                  <c:v>90.3</c:v>
                </c:pt>
                <c:pt idx="3">
                  <c:v>90.3</c:v>
                </c:pt>
                <c:pt idx="4">
                  <c:v>90.32</c:v>
                </c:pt>
              </c:numCache>
            </c:numRef>
          </c:val>
          <c:smooth val="0"/>
          <c:extLst>
            <c:ext xmlns:c16="http://schemas.microsoft.com/office/drawing/2014/chart" uri="{C3380CC4-5D6E-409C-BE32-E72D297353CC}">
              <c16:uniqueId val="{00000001-9B53-4779-BC9B-042BF8F8AF8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106.73</c:v>
                </c:pt>
                <c:pt idx="2">
                  <c:v>101.4</c:v>
                </c:pt>
                <c:pt idx="3">
                  <c:v>71.099999999999994</c:v>
                </c:pt>
                <c:pt idx="4">
                  <c:v>90.06</c:v>
                </c:pt>
              </c:numCache>
            </c:numRef>
          </c:val>
          <c:extLst>
            <c:ext xmlns:c16="http://schemas.microsoft.com/office/drawing/2014/chart" uri="{C3380CC4-5D6E-409C-BE32-E72D297353CC}">
              <c16:uniqueId val="{00000000-182E-4D3A-9B3A-628B09D7F01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103.09</c:v>
                </c:pt>
                <c:pt idx="2">
                  <c:v>102.11</c:v>
                </c:pt>
                <c:pt idx="3">
                  <c:v>101.91</c:v>
                </c:pt>
                <c:pt idx="4">
                  <c:v>103.07</c:v>
                </c:pt>
              </c:numCache>
            </c:numRef>
          </c:val>
          <c:smooth val="0"/>
          <c:extLst>
            <c:ext xmlns:c16="http://schemas.microsoft.com/office/drawing/2014/chart" uri="{C3380CC4-5D6E-409C-BE32-E72D297353CC}">
              <c16:uniqueId val="{00000001-182E-4D3A-9B3A-628B09D7F01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13.88</c:v>
                </c:pt>
                <c:pt idx="2">
                  <c:v>7.2</c:v>
                </c:pt>
                <c:pt idx="3">
                  <c:v>5.37</c:v>
                </c:pt>
                <c:pt idx="4">
                  <c:v>9.19</c:v>
                </c:pt>
              </c:numCache>
            </c:numRef>
          </c:val>
          <c:extLst>
            <c:ext xmlns:c16="http://schemas.microsoft.com/office/drawing/2014/chart" uri="{C3380CC4-5D6E-409C-BE32-E72D297353CC}">
              <c16:uniqueId val="{00000000-6D84-4A81-834A-8F9D7367B9E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24.8</c:v>
                </c:pt>
                <c:pt idx="2">
                  <c:v>28.12</c:v>
                </c:pt>
                <c:pt idx="3">
                  <c:v>28.79</c:v>
                </c:pt>
                <c:pt idx="4">
                  <c:v>30.5</c:v>
                </c:pt>
              </c:numCache>
            </c:numRef>
          </c:val>
          <c:smooth val="0"/>
          <c:extLst>
            <c:ext xmlns:c16="http://schemas.microsoft.com/office/drawing/2014/chart" uri="{C3380CC4-5D6E-409C-BE32-E72D297353CC}">
              <c16:uniqueId val="{00000001-6D84-4A81-834A-8F9D7367B9E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F4A9-498C-B3BB-0A68470E292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F4A9-498C-B3BB-0A68470E292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formatCode="#,##0.00;&quot;△&quot;#,##0.00;&quot;-&quot;">
                  <c:v>435.52</c:v>
                </c:pt>
                <c:pt idx="4" formatCode="#,##0.00;&quot;△&quot;#,##0.00;&quot;-&quot;">
                  <c:v>543.22</c:v>
                </c:pt>
              </c:numCache>
            </c:numRef>
          </c:val>
          <c:extLst>
            <c:ext xmlns:c16="http://schemas.microsoft.com/office/drawing/2014/chart" uri="{C3380CC4-5D6E-409C-BE32-E72D297353CC}">
              <c16:uniqueId val="{00000000-3AB0-485C-8C8C-BC1C8B38F2C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101.24</c:v>
                </c:pt>
                <c:pt idx="2">
                  <c:v>124.9</c:v>
                </c:pt>
                <c:pt idx="3">
                  <c:v>124.8</c:v>
                </c:pt>
                <c:pt idx="4">
                  <c:v>120.64</c:v>
                </c:pt>
              </c:numCache>
            </c:numRef>
          </c:val>
          <c:smooth val="0"/>
          <c:extLst>
            <c:ext xmlns:c16="http://schemas.microsoft.com/office/drawing/2014/chart" uri="{C3380CC4-5D6E-409C-BE32-E72D297353CC}">
              <c16:uniqueId val="{00000001-3AB0-485C-8C8C-BC1C8B38F2C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194.21</c:v>
                </c:pt>
                <c:pt idx="2">
                  <c:v>330.37</c:v>
                </c:pt>
                <c:pt idx="3">
                  <c:v>413.06</c:v>
                </c:pt>
                <c:pt idx="4">
                  <c:v>432.41</c:v>
                </c:pt>
              </c:numCache>
            </c:numRef>
          </c:val>
          <c:extLst>
            <c:ext xmlns:c16="http://schemas.microsoft.com/office/drawing/2014/chart" uri="{C3380CC4-5D6E-409C-BE32-E72D297353CC}">
              <c16:uniqueId val="{00000000-8C75-4BA9-B9CF-953468B7B7A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37.24</c:v>
                </c:pt>
                <c:pt idx="2">
                  <c:v>33.58</c:v>
                </c:pt>
                <c:pt idx="3">
                  <c:v>35.42</c:v>
                </c:pt>
                <c:pt idx="4">
                  <c:v>39.82</c:v>
                </c:pt>
              </c:numCache>
            </c:numRef>
          </c:val>
          <c:smooth val="0"/>
          <c:extLst>
            <c:ext xmlns:c16="http://schemas.microsoft.com/office/drawing/2014/chart" uri="{C3380CC4-5D6E-409C-BE32-E72D297353CC}">
              <c16:uniqueId val="{00000001-8C75-4BA9-B9CF-953468B7B7A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30EF-4B4B-8A69-BFF7BB17AB7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783.8</c:v>
                </c:pt>
                <c:pt idx="2">
                  <c:v>778.81</c:v>
                </c:pt>
                <c:pt idx="3">
                  <c:v>718.49</c:v>
                </c:pt>
                <c:pt idx="4">
                  <c:v>743.31</c:v>
                </c:pt>
              </c:numCache>
            </c:numRef>
          </c:val>
          <c:smooth val="0"/>
          <c:extLst>
            <c:ext xmlns:c16="http://schemas.microsoft.com/office/drawing/2014/chart" uri="{C3380CC4-5D6E-409C-BE32-E72D297353CC}">
              <c16:uniqueId val="{00000001-30EF-4B4B-8A69-BFF7BB17AB7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32.49</c:v>
                </c:pt>
                <c:pt idx="2">
                  <c:v>39.85</c:v>
                </c:pt>
                <c:pt idx="3">
                  <c:v>29.26</c:v>
                </c:pt>
                <c:pt idx="4">
                  <c:v>24.43</c:v>
                </c:pt>
              </c:numCache>
            </c:numRef>
          </c:val>
          <c:extLst>
            <c:ext xmlns:c16="http://schemas.microsoft.com/office/drawing/2014/chart" uri="{C3380CC4-5D6E-409C-BE32-E72D297353CC}">
              <c16:uniqueId val="{00000000-FF4F-48B5-B6B0-CFA60637FD5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68.11</c:v>
                </c:pt>
                <c:pt idx="2">
                  <c:v>67.23</c:v>
                </c:pt>
                <c:pt idx="3">
                  <c:v>61.82</c:v>
                </c:pt>
                <c:pt idx="4">
                  <c:v>61.15</c:v>
                </c:pt>
              </c:numCache>
            </c:numRef>
          </c:val>
          <c:smooth val="0"/>
          <c:extLst>
            <c:ext xmlns:c16="http://schemas.microsoft.com/office/drawing/2014/chart" uri="{C3380CC4-5D6E-409C-BE32-E72D297353CC}">
              <c16:uniqueId val="{00000001-FF4F-48B5-B6B0-CFA60637FD5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470.47</c:v>
                </c:pt>
                <c:pt idx="2">
                  <c:v>386.15</c:v>
                </c:pt>
                <c:pt idx="3">
                  <c:v>518.69000000000005</c:v>
                </c:pt>
                <c:pt idx="4">
                  <c:v>634.26</c:v>
                </c:pt>
              </c:numCache>
            </c:numRef>
          </c:val>
          <c:extLst>
            <c:ext xmlns:c16="http://schemas.microsoft.com/office/drawing/2014/chart" uri="{C3380CC4-5D6E-409C-BE32-E72D297353CC}">
              <c16:uniqueId val="{00000000-86A8-408D-A9AD-54437E6E08B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222.41</c:v>
                </c:pt>
                <c:pt idx="2">
                  <c:v>228.21</c:v>
                </c:pt>
                <c:pt idx="3">
                  <c:v>246.9</c:v>
                </c:pt>
                <c:pt idx="4">
                  <c:v>250.43</c:v>
                </c:pt>
              </c:numCache>
            </c:numRef>
          </c:val>
          <c:smooth val="0"/>
          <c:extLst>
            <c:ext xmlns:c16="http://schemas.microsoft.com/office/drawing/2014/chart" uri="{C3380CC4-5D6E-409C-BE32-E72D297353CC}">
              <c16:uniqueId val="{00000001-86A8-408D-A9AD-54437E6E08B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北海道　芽室町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4">
        <f>データ!S6</f>
        <v>17955</v>
      </c>
      <c r="AM8" s="44"/>
      <c r="AN8" s="44"/>
      <c r="AO8" s="44"/>
      <c r="AP8" s="44"/>
      <c r="AQ8" s="44"/>
      <c r="AR8" s="44"/>
      <c r="AS8" s="44"/>
      <c r="AT8" s="45">
        <f>データ!T6</f>
        <v>513.76</v>
      </c>
      <c r="AU8" s="45"/>
      <c r="AV8" s="45"/>
      <c r="AW8" s="45"/>
      <c r="AX8" s="45"/>
      <c r="AY8" s="45"/>
      <c r="AZ8" s="45"/>
      <c r="BA8" s="45"/>
      <c r="BB8" s="45">
        <f>データ!U6</f>
        <v>34.950000000000003</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44.71</v>
      </c>
      <c r="J10" s="45"/>
      <c r="K10" s="45"/>
      <c r="L10" s="45"/>
      <c r="M10" s="45"/>
      <c r="N10" s="45"/>
      <c r="O10" s="45"/>
      <c r="P10" s="45">
        <f>データ!P6</f>
        <v>0.67</v>
      </c>
      <c r="Q10" s="45"/>
      <c r="R10" s="45"/>
      <c r="S10" s="45"/>
      <c r="T10" s="45"/>
      <c r="U10" s="45"/>
      <c r="V10" s="45"/>
      <c r="W10" s="45">
        <f>データ!Q6</f>
        <v>101.87</v>
      </c>
      <c r="X10" s="45"/>
      <c r="Y10" s="45"/>
      <c r="Z10" s="45"/>
      <c r="AA10" s="45"/>
      <c r="AB10" s="45"/>
      <c r="AC10" s="45"/>
      <c r="AD10" s="44">
        <f>データ!R6</f>
        <v>3037</v>
      </c>
      <c r="AE10" s="44"/>
      <c r="AF10" s="44"/>
      <c r="AG10" s="44"/>
      <c r="AH10" s="44"/>
      <c r="AI10" s="44"/>
      <c r="AJ10" s="44"/>
      <c r="AK10" s="2"/>
      <c r="AL10" s="44">
        <f>データ!V6</f>
        <v>120</v>
      </c>
      <c r="AM10" s="44"/>
      <c r="AN10" s="44"/>
      <c r="AO10" s="44"/>
      <c r="AP10" s="44"/>
      <c r="AQ10" s="44"/>
      <c r="AR10" s="44"/>
      <c r="AS10" s="44"/>
      <c r="AT10" s="45">
        <f>データ!W6</f>
        <v>0.15</v>
      </c>
      <c r="AU10" s="45"/>
      <c r="AV10" s="45"/>
      <c r="AW10" s="45"/>
      <c r="AX10" s="45"/>
      <c r="AY10" s="45"/>
      <c r="AZ10" s="45"/>
      <c r="BA10" s="45"/>
      <c r="BB10" s="45">
        <f>データ!X6</f>
        <v>800</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WpQT/JkK25zFk27jAEHu9bCJDpLhXoWfE39NL7il1RV2FlkATvq7bFlgC2YDpnq2oUBaEjolwdJjll+kjsMqNg==" saltValue="3vOhjdJLgXFYCD2TsGScg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16373</v>
      </c>
      <c r="D6" s="19">
        <f t="shared" si="3"/>
        <v>46</v>
      </c>
      <c r="E6" s="19">
        <f t="shared" si="3"/>
        <v>17</v>
      </c>
      <c r="F6" s="19">
        <f t="shared" si="3"/>
        <v>5</v>
      </c>
      <c r="G6" s="19">
        <f t="shared" si="3"/>
        <v>0</v>
      </c>
      <c r="H6" s="19" t="str">
        <f t="shared" si="3"/>
        <v>北海道　芽室町</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44.71</v>
      </c>
      <c r="P6" s="20">
        <f t="shared" si="3"/>
        <v>0.67</v>
      </c>
      <c r="Q6" s="20">
        <f t="shared" si="3"/>
        <v>101.87</v>
      </c>
      <c r="R6" s="20">
        <f t="shared" si="3"/>
        <v>3037</v>
      </c>
      <c r="S6" s="20">
        <f t="shared" si="3"/>
        <v>17955</v>
      </c>
      <c r="T6" s="20">
        <f t="shared" si="3"/>
        <v>513.76</v>
      </c>
      <c r="U6" s="20">
        <f t="shared" si="3"/>
        <v>34.950000000000003</v>
      </c>
      <c r="V6" s="20">
        <f t="shared" si="3"/>
        <v>120</v>
      </c>
      <c r="W6" s="20">
        <f t="shared" si="3"/>
        <v>0.15</v>
      </c>
      <c r="X6" s="20">
        <f t="shared" si="3"/>
        <v>800</v>
      </c>
      <c r="Y6" s="21" t="str">
        <f>IF(Y7="",NA(),Y7)</f>
        <v>-</v>
      </c>
      <c r="Z6" s="21">
        <f t="shared" ref="Z6:AH6" si="4">IF(Z7="",NA(),Z7)</f>
        <v>106.73</v>
      </c>
      <c r="AA6" s="21">
        <f t="shared" si="4"/>
        <v>101.4</v>
      </c>
      <c r="AB6" s="21">
        <f t="shared" si="4"/>
        <v>71.099999999999994</v>
      </c>
      <c r="AC6" s="21">
        <f t="shared" si="4"/>
        <v>90.06</v>
      </c>
      <c r="AD6" s="21" t="str">
        <f t="shared" si="4"/>
        <v>-</v>
      </c>
      <c r="AE6" s="21">
        <f t="shared" si="4"/>
        <v>103.09</v>
      </c>
      <c r="AF6" s="21">
        <f t="shared" si="4"/>
        <v>102.11</v>
      </c>
      <c r="AG6" s="21">
        <f t="shared" si="4"/>
        <v>101.91</v>
      </c>
      <c r="AH6" s="21">
        <f t="shared" si="4"/>
        <v>103.07</v>
      </c>
      <c r="AI6" s="20" t="str">
        <f>IF(AI7="","",IF(AI7="-","【-】","【"&amp;SUBSTITUTE(TEXT(AI7,"#,##0.00"),"-","△")&amp;"】"))</f>
        <v>【104.44】</v>
      </c>
      <c r="AJ6" s="21" t="str">
        <f>IF(AJ7="",NA(),AJ7)</f>
        <v>-</v>
      </c>
      <c r="AK6" s="20">
        <f t="shared" ref="AK6:AS6" si="5">IF(AK7="",NA(),AK7)</f>
        <v>0</v>
      </c>
      <c r="AL6" s="20">
        <f t="shared" si="5"/>
        <v>0</v>
      </c>
      <c r="AM6" s="21">
        <f t="shared" si="5"/>
        <v>435.52</v>
      </c>
      <c r="AN6" s="21">
        <f t="shared" si="5"/>
        <v>543.22</v>
      </c>
      <c r="AO6" s="21" t="str">
        <f t="shared" si="5"/>
        <v>-</v>
      </c>
      <c r="AP6" s="21">
        <f t="shared" si="5"/>
        <v>101.24</v>
      </c>
      <c r="AQ6" s="21">
        <f t="shared" si="5"/>
        <v>124.9</v>
      </c>
      <c r="AR6" s="21">
        <f t="shared" si="5"/>
        <v>124.8</v>
      </c>
      <c r="AS6" s="21">
        <f t="shared" si="5"/>
        <v>120.64</v>
      </c>
      <c r="AT6" s="20" t="str">
        <f>IF(AT7="","",IF(AT7="-","【-】","【"&amp;SUBSTITUTE(TEXT(AT7,"#,##0.00"),"-","△")&amp;"】"))</f>
        <v>【124.06】</v>
      </c>
      <c r="AU6" s="21" t="str">
        <f>IF(AU7="",NA(),AU7)</f>
        <v>-</v>
      </c>
      <c r="AV6" s="21">
        <f t="shared" ref="AV6:BD6" si="6">IF(AV7="",NA(),AV7)</f>
        <v>194.21</v>
      </c>
      <c r="AW6" s="21">
        <f t="shared" si="6"/>
        <v>330.37</v>
      </c>
      <c r="AX6" s="21">
        <f t="shared" si="6"/>
        <v>413.06</v>
      </c>
      <c r="AY6" s="21">
        <f t="shared" si="6"/>
        <v>432.41</v>
      </c>
      <c r="AZ6" s="21" t="str">
        <f t="shared" si="6"/>
        <v>-</v>
      </c>
      <c r="BA6" s="21">
        <f t="shared" si="6"/>
        <v>37.24</v>
      </c>
      <c r="BB6" s="21">
        <f t="shared" si="6"/>
        <v>33.58</v>
      </c>
      <c r="BC6" s="21">
        <f t="shared" si="6"/>
        <v>35.42</v>
      </c>
      <c r="BD6" s="21">
        <f t="shared" si="6"/>
        <v>39.82</v>
      </c>
      <c r="BE6" s="20" t="str">
        <f>IF(BE7="","",IF(BE7="-","【-】","【"&amp;SUBSTITUTE(TEXT(BE7,"#,##0.00"),"-","△")&amp;"】"))</f>
        <v>【42.02】</v>
      </c>
      <c r="BF6" s="21" t="str">
        <f>IF(BF7="",NA(),BF7)</f>
        <v>-</v>
      </c>
      <c r="BG6" s="20">
        <f t="shared" ref="BG6:BO6" si="7">IF(BG7="",NA(),BG7)</f>
        <v>0</v>
      </c>
      <c r="BH6" s="20">
        <f t="shared" si="7"/>
        <v>0</v>
      </c>
      <c r="BI6" s="20">
        <f t="shared" si="7"/>
        <v>0</v>
      </c>
      <c r="BJ6" s="20">
        <f t="shared" si="7"/>
        <v>0</v>
      </c>
      <c r="BK6" s="21" t="str">
        <f t="shared" si="7"/>
        <v>-</v>
      </c>
      <c r="BL6" s="21">
        <f t="shared" si="7"/>
        <v>783.8</v>
      </c>
      <c r="BM6" s="21">
        <f t="shared" si="7"/>
        <v>778.81</v>
      </c>
      <c r="BN6" s="21">
        <f t="shared" si="7"/>
        <v>718.49</v>
      </c>
      <c r="BO6" s="21">
        <f t="shared" si="7"/>
        <v>743.31</v>
      </c>
      <c r="BP6" s="20" t="str">
        <f>IF(BP7="","",IF(BP7="-","【-】","【"&amp;SUBSTITUTE(TEXT(BP7,"#,##0.00"),"-","△")&amp;"】"))</f>
        <v>【785.10】</v>
      </c>
      <c r="BQ6" s="21" t="str">
        <f>IF(BQ7="",NA(),BQ7)</f>
        <v>-</v>
      </c>
      <c r="BR6" s="21">
        <f t="shared" ref="BR6:BZ6" si="8">IF(BR7="",NA(),BR7)</f>
        <v>32.49</v>
      </c>
      <c r="BS6" s="21">
        <f t="shared" si="8"/>
        <v>39.85</v>
      </c>
      <c r="BT6" s="21">
        <f t="shared" si="8"/>
        <v>29.26</v>
      </c>
      <c r="BU6" s="21">
        <f t="shared" si="8"/>
        <v>24.43</v>
      </c>
      <c r="BV6" s="21" t="str">
        <f t="shared" si="8"/>
        <v>-</v>
      </c>
      <c r="BW6" s="21">
        <f t="shared" si="8"/>
        <v>68.11</v>
      </c>
      <c r="BX6" s="21">
        <f t="shared" si="8"/>
        <v>67.23</v>
      </c>
      <c r="BY6" s="21">
        <f t="shared" si="8"/>
        <v>61.82</v>
      </c>
      <c r="BZ6" s="21">
        <f t="shared" si="8"/>
        <v>61.15</v>
      </c>
      <c r="CA6" s="20" t="str">
        <f>IF(CA7="","",IF(CA7="-","【-】","【"&amp;SUBSTITUTE(TEXT(CA7,"#,##0.00"),"-","△")&amp;"】"))</f>
        <v>【56.93】</v>
      </c>
      <c r="CB6" s="21" t="str">
        <f>IF(CB7="",NA(),CB7)</f>
        <v>-</v>
      </c>
      <c r="CC6" s="21">
        <f t="shared" ref="CC6:CK6" si="9">IF(CC7="",NA(),CC7)</f>
        <v>470.47</v>
      </c>
      <c r="CD6" s="21">
        <f t="shared" si="9"/>
        <v>386.15</v>
      </c>
      <c r="CE6" s="21">
        <f t="shared" si="9"/>
        <v>518.69000000000005</v>
      </c>
      <c r="CF6" s="21">
        <f t="shared" si="9"/>
        <v>634.26</v>
      </c>
      <c r="CG6" s="21" t="str">
        <f t="shared" si="9"/>
        <v>-</v>
      </c>
      <c r="CH6" s="21">
        <f t="shared" si="9"/>
        <v>222.41</v>
      </c>
      <c r="CI6" s="21">
        <f t="shared" si="9"/>
        <v>228.21</v>
      </c>
      <c r="CJ6" s="21">
        <f t="shared" si="9"/>
        <v>246.9</v>
      </c>
      <c r="CK6" s="21">
        <f t="shared" si="9"/>
        <v>250.43</v>
      </c>
      <c r="CL6" s="20" t="str">
        <f>IF(CL7="","",IF(CL7="-","【-】","【"&amp;SUBSTITUTE(TEXT(CL7,"#,##0.00"),"-","△")&amp;"】"))</f>
        <v>【271.15】</v>
      </c>
      <c r="CM6" s="21" t="str">
        <f>IF(CM7="",NA(),CM7)</f>
        <v>-</v>
      </c>
      <c r="CN6" s="21">
        <f t="shared" ref="CN6:CV6" si="10">IF(CN7="",NA(),CN7)</f>
        <v>31.25</v>
      </c>
      <c r="CO6" s="21">
        <f t="shared" si="10"/>
        <v>39.39</v>
      </c>
      <c r="CP6" s="21">
        <f t="shared" si="10"/>
        <v>42.42</v>
      </c>
      <c r="CQ6" s="21">
        <f t="shared" si="10"/>
        <v>37.880000000000003</v>
      </c>
      <c r="CR6" s="21" t="str">
        <f t="shared" si="10"/>
        <v>-</v>
      </c>
      <c r="CS6" s="21">
        <f t="shared" si="10"/>
        <v>55.26</v>
      </c>
      <c r="CT6" s="21">
        <f t="shared" si="10"/>
        <v>54.54</v>
      </c>
      <c r="CU6" s="21">
        <f t="shared" si="10"/>
        <v>52.9</v>
      </c>
      <c r="CV6" s="21">
        <f t="shared" si="10"/>
        <v>52.63</v>
      </c>
      <c r="CW6" s="20" t="str">
        <f>IF(CW7="","",IF(CW7="-","【-】","【"&amp;SUBSTITUTE(TEXT(CW7,"#,##0.00"),"-","△")&amp;"】"))</f>
        <v>【49.87】</v>
      </c>
      <c r="CX6" s="21" t="str">
        <f>IF(CX7="",NA(),CX7)</f>
        <v>-</v>
      </c>
      <c r="CY6" s="21">
        <f t="shared" ref="CY6:DG6" si="11">IF(CY7="",NA(),CY7)</f>
        <v>100</v>
      </c>
      <c r="CZ6" s="21">
        <f t="shared" si="11"/>
        <v>100</v>
      </c>
      <c r="DA6" s="21">
        <f t="shared" si="11"/>
        <v>100</v>
      </c>
      <c r="DB6" s="21">
        <f t="shared" si="11"/>
        <v>100</v>
      </c>
      <c r="DC6" s="21" t="str">
        <f t="shared" si="11"/>
        <v>-</v>
      </c>
      <c r="DD6" s="21">
        <f t="shared" si="11"/>
        <v>90.52</v>
      </c>
      <c r="DE6" s="21">
        <f t="shared" si="11"/>
        <v>90.3</v>
      </c>
      <c r="DF6" s="21">
        <f t="shared" si="11"/>
        <v>90.3</v>
      </c>
      <c r="DG6" s="21">
        <f t="shared" si="11"/>
        <v>90.32</v>
      </c>
      <c r="DH6" s="20" t="str">
        <f>IF(DH7="","",IF(DH7="-","【-】","【"&amp;SUBSTITUTE(TEXT(DH7,"#,##0.00"),"-","△")&amp;"】"))</f>
        <v>【87.54】</v>
      </c>
      <c r="DI6" s="21" t="str">
        <f>IF(DI7="",NA(),DI7)</f>
        <v>-</v>
      </c>
      <c r="DJ6" s="21">
        <f t="shared" ref="DJ6:DR6" si="12">IF(DJ7="",NA(),DJ7)</f>
        <v>13.88</v>
      </c>
      <c r="DK6" s="21">
        <f t="shared" si="12"/>
        <v>7.2</v>
      </c>
      <c r="DL6" s="21">
        <f t="shared" si="12"/>
        <v>5.37</v>
      </c>
      <c r="DM6" s="21">
        <f t="shared" si="12"/>
        <v>9.19</v>
      </c>
      <c r="DN6" s="21" t="str">
        <f t="shared" si="12"/>
        <v>-</v>
      </c>
      <c r="DO6" s="21">
        <f t="shared" si="12"/>
        <v>24.8</v>
      </c>
      <c r="DP6" s="21">
        <f t="shared" si="12"/>
        <v>28.12</v>
      </c>
      <c r="DQ6" s="21">
        <f t="shared" si="12"/>
        <v>28.79</v>
      </c>
      <c r="DR6" s="21">
        <f t="shared" si="12"/>
        <v>30.5</v>
      </c>
      <c r="DS6" s="20" t="str">
        <f>IF(DS7="","",IF(DS7="-","【-】","【"&amp;SUBSTITUTE(TEXT(DS7,"#,##0.00"),"-","△")&amp;"】"))</f>
        <v>【28.42】</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0">
        <f t="shared" si="13"/>
        <v>0</v>
      </c>
      <c r="ED6" s="20" t="str">
        <f>IF(ED7="","",IF(ED7="-","【-】","【"&amp;SUBSTITUTE(TEXT(ED7,"#,##0.00"),"-","△")&amp;"】"))</f>
        <v>【0.08】</v>
      </c>
      <c r="EE6" s="21" t="str">
        <f>IF(EE7="",NA(),EE7)</f>
        <v>-</v>
      </c>
      <c r="EF6" s="20">
        <f t="shared" ref="EF6:EN6" si="14">IF(EF7="",NA(),EF7)</f>
        <v>0</v>
      </c>
      <c r="EG6" s="20">
        <f t="shared" si="14"/>
        <v>0</v>
      </c>
      <c r="EH6" s="20">
        <f t="shared" si="14"/>
        <v>0</v>
      </c>
      <c r="EI6" s="20">
        <f t="shared" si="14"/>
        <v>0</v>
      </c>
      <c r="EJ6" s="21" t="str">
        <f t="shared" si="14"/>
        <v>-</v>
      </c>
      <c r="EK6" s="21">
        <f t="shared" si="14"/>
        <v>0.02</v>
      </c>
      <c r="EL6" s="21">
        <f t="shared" si="14"/>
        <v>0.01</v>
      </c>
      <c r="EM6" s="21">
        <f t="shared" si="14"/>
        <v>0.01</v>
      </c>
      <c r="EN6" s="21">
        <f t="shared" si="14"/>
        <v>0.02</v>
      </c>
      <c r="EO6" s="20" t="str">
        <f>IF(EO7="","",IF(EO7="-","【-】","【"&amp;SUBSTITUTE(TEXT(EO7,"#,##0.00"),"-","△")&amp;"】"))</f>
        <v>【0.02】</v>
      </c>
    </row>
    <row r="7" spans="1:148" s="22" customFormat="1" x14ac:dyDescent="0.15">
      <c r="A7" s="14"/>
      <c r="B7" s="23">
        <v>2023</v>
      </c>
      <c r="C7" s="23">
        <v>16373</v>
      </c>
      <c r="D7" s="23">
        <v>46</v>
      </c>
      <c r="E7" s="23">
        <v>17</v>
      </c>
      <c r="F7" s="23">
        <v>5</v>
      </c>
      <c r="G7" s="23">
        <v>0</v>
      </c>
      <c r="H7" s="23" t="s">
        <v>96</v>
      </c>
      <c r="I7" s="23" t="s">
        <v>97</v>
      </c>
      <c r="J7" s="23" t="s">
        <v>98</v>
      </c>
      <c r="K7" s="23" t="s">
        <v>99</v>
      </c>
      <c r="L7" s="23" t="s">
        <v>100</v>
      </c>
      <c r="M7" s="23" t="s">
        <v>101</v>
      </c>
      <c r="N7" s="24" t="s">
        <v>102</v>
      </c>
      <c r="O7" s="24">
        <v>44.71</v>
      </c>
      <c r="P7" s="24">
        <v>0.67</v>
      </c>
      <c r="Q7" s="24">
        <v>101.87</v>
      </c>
      <c r="R7" s="24">
        <v>3037</v>
      </c>
      <c r="S7" s="24">
        <v>17955</v>
      </c>
      <c r="T7" s="24">
        <v>513.76</v>
      </c>
      <c r="U7" s="24">
        <v>34.950000000000003</v>
      </c>
      <c r="V7" s="24">
        <v>120</v>
      </c>
      <c r="W7" s="24">
        <v>0.15</v>
      </c>
      <c r="X7" s="24">
        <v>800</v>
      </c>
      <c r="Y7" s="24" t="s">
        <v>102</v>
      </c>
      <c r="Z7" s="24">
        <v>106.73</v>
      </c>
      <c r="AA7" s="24">
        <v>101.4</v>
      </c>
      <c r="AB7" s="24">
        <v>71.099999999999994</v>
      </c>
      <c r="AC7" s="24">
        <v>90.06</v>
      </c>
      <c r="AD7" s="24" t="s">
        <v>102</v>
      </c>
      <c r="AE7" s="24">
        <v>103.09</v>
      </c>
      <c r="AF7" s="24">
        <v>102.11</v>
      </c>
      <c r="AG7" s="24">
        <v>101.91</v>
      </c>
      <c r="AH7" s="24">
        <v>103.07</v>
      </c>
      <c r="AI7" s="24">
        <v>104.44</v>
      </c>
      <c r="AJ7" s="24" t="s">
        <v>102</v>
      </c>
      <c r="AK7" s="24">
        <v>0</v>
      </c>
      <c r="AL7" s="24">
        <v>0</v>
      </c>
      <c r="AM7" s="24">
        <v>435.52</v>
      </c>
      <c r="AN7" s="24">
        <v>543.22</v>
      </c>
      <c r="AO7" s="24" t="s">
        <v>102</v>
      </c>
      <c r="AP7" s="24">
        <v>101.24</v>
      </c>
      <c r="AQ7" s="24">
        <v>124.9</v>
      </c>
      <c r="AR7" s="24">
        <v>124.8</v>
      </c>
      <c r="AS7" s="24">
        <v>120.64</v>
      </c>
      <c r="AT7" s="24">
        <v>124.06</v>
      </c>
      <c r="AU7" s="24" t="s">
        <v>102</v>
      </c>
      <c r="AV7" s="24">
        <v>194.21</v>
      </c>
      <c r="AW7" s="24">
        <v>330.37</v>
      </c>
      <c r="AX7" s="24">
        <v>413.06</v>
      </c>
      <c r="AY7" s="24">
        <v>432.41</v>
      </c>
      <c r="AZ7" s="24" t="s">
        <v>102</v>
      </c>
      <c r="BA7" s="24">
        <v>37.24</v>
      </c>
      <c r="BB7" s="24">
        <v>33.58</v>
      </c>
      <c r="BC7" s="24">
        <v>35.42</v>
      </c>
      <c r="BD7" s="24">
        <v>39.82</v>
      </c>
      <c r="BE7" s="24">
        <v>42.02</v>
      </c>
      <c r="BF7" s="24" t="s">
        <v>102</v>
      </c>
      <c r="BG7" s="24">
        <v>0</v>
      </c>
      <c r="BH7" s="24">
        <v>0</v>
      </c>
      <c r="BI7" s="24">
        <v>0</v>
      </c>
      <c r="BJ7" s="24">
        <v>0</v>
      </c>
      <c r="BK7" s="24" t="s">
        <v>102</v>
      </c>
      <c r="BL7" s="24">
        <v>783.8</v>
      </c>
      <c r="BM7" s="24">
        <v>778.81</v>
      </c>
      <c r="BN7" s="24">
        <v>718.49</v>
      </c>
      <c r="BO7" s="24">
        <v>743.31</v>
      </c>
      <c r="BP7" s="24">
        <v>785.1</v>
      </c>
      <c r="BQ7" s="24" t="s">
        <v>102</v>
      </c>
      <c r="BR7" s="24">
        <v>32.49</v>
      </c>
      <c r="BS7" s="24">
        <v>39.85</v>
      </c>
      <c r="BT7" s="24">
        <v>29.26</v>
      </c>
      <c r="BU7" s="24">
        <v>24.43</v>
      </c>
      <c r="BV7" s="24" t="s">
        <v>102</v>
      </c>
      <c r="BW7" s="24">
        <v>68.11</v>
      </c>
      <c r="BX7" s="24">
        <v>67.23</v>
      </c>
      <c r="BY7" s="24">
        <v>61.82</v>
      </c>
      <c r="BZ7" s="24">
        <v>61.15</v>
      </c>
      <c r="CA7" s="24">
        <v>56.93</v>
      </c>
      <c r="CB7" s="24" t="s">
        <v>102</v>
      </c>
      <c r="CC7" s="24">
        <v>470.47</v>
      </c>
      <c r="CD7" s="24">
        <v>386.15</v>
      </c>
      <c r="CE7" s="24">
        <v>518.69000000000005</v>
      </c>
      <c r="CF7" s="24">
        <v>634.26</v>
      </c>
      <c r="CG7" s="24" t="s">
        <v>102</v>
      </c>
      <c r="CH7" s="24">
        <v>222.41</v>
      </c>
      <c r="CI7" s="24">
        <v>228.21</v>
      </c>
      <c r="CJ7" s="24">
        <v>246.9</v>
      </c>
      <c r="CK7" s="24">
        <v>250.43</v>
      </c>
      <c r="CL7" s="24">
        <v>271.14999999999998</v>
      </c>
      <c r="CM7" s="24" t="s">
        <v>102</v>
      </c>
      <c r="CN7" s="24">
        <v>31.25</v>
      </c>
      <c r="CO7" s="24">
        <v>39.39</v>
      </c>
      <c r="CP7" s="24">
        <v>42.42</v>
      </c>
      <c r="CQ7" s="24">
        <v>37.880000000000003</v>
      </c>
      <c r="CR7" s="24" t="s">
        <v>102</v>
      </c>
      <c r="CS7" s="24">
        <v>55.26</v>
      </c>
      <c r="CT7" s="24">
        <v>54.54</v>
      </c>
      <c r="CU7" s="24">
        <v>52.9</v>
      </c>
      <c r="CV7" s="24">
        <v>52.63</v>
      </c>
      <c r="CW7" s="24">
        <v>49.87</v>
      </c>
      <c r="CX7" s="24" t="s">
        <v>102</v>
      </c>
      <c r="CY7" s="24">
        <v>100</v>
      </c>
      <c r="CZ7" s="24">
        <v>100</v>
      </c>
      <c r="DA7" s="24">
        <v>100</v>
      </c>
      <c r="DB7" s="24">
        <v>100</v>
      </c>
      <c r="DC7" s="24" t="s">
        <v>102</v>
      </c>
      <c r="DD7" s="24">
        <v>90.52</v>
      </c>
      <c r="DE7" s="24">
        <v>90.3</v>
      </c>
      <c r="DF7" s="24">
        <v>90.3</v>
      </c>
      <c r="DG7" s="24">
        <v>90.32</v>
      </c>
      <c r="DH7" s="24">
        <v>87.54</v>
      </c>
      <c r="DI7" s="24" t="s">
        <v>102</v>
      </c>
      <c r="DJ7" s="24">
        <v>13.88</v>
      </c>
      <c r="DK7" s="24">
        <v>7.2</v>
      </c>
      <c r="DL7" s="24">
        <v>5.37</v>
      </c>
      <c r="DM7" s="24">
        <v>9.19</v>
      </c>
      <c r="DN7" s="24" t="s">
        <v>102</v>
      </c>
      <c r="DO7" s="24">
        <v>24.8</v>
      </c>
      <c r="DP7" s="24">
        <v>28.12</v>
      </c>
      <c r="DQ7" s="24">
        <v>28.79</v>
      </c>
      <c r="DR7" s="24">
        <v>30.5</v>
      </c>
      <c r="DS7" s="24">
        <v>28.42</v>
      </c>
      <c r="DT7" s="24" t="s">
        <v>102</v>
      </c>
      <c r="DU7" s="24">
        <v>0</v>
      </c>
      <c r="DV7" s="24">
        <v>0</v>
      </c>
      <c r="DW7" s="24">
        <v>0</v>
      </c>
      <c r="DX7" s="24">
        <v>0</v>
      </c>
      <c r="DY7" s="24" t="s">
        <v>102</v>
      </c>
      <c r="DZ7" s="24">
        <v>0</v>
      </c>
      <c r="EA7" s="24">
        <v>0</v>
      </c>
      <c r="EB7" s="24">
        <v>0</v>
      </c>
      <c r="EC7" s="24">
        <v>0</v>
      </c>
      <c r="ED7" s="24">
        <v>0.08</v>
      </c>
      <c r="EE7" s="24" t="s">
        <v>102</v>
      </c>
      <c r="EF7" s="24">
        <v>0</v>
      </c>
      <c r="EG7" s="24">
        <v>0</v>
      </c>
      <c r="EH7" s="24">
        <v>0</v>
      </c>
      <c r="EI7" s="24">
        <v>0</v>
      </c>
      <c r="EJ7" s="24" t="s">
        <v>102</v>
      </c>
      <c r="EK7" s="24">
        <v>0.02</v>
      </c>
      <c r="EL7" s="24">
        <v>0.01</v>
      </c>
      <c r="EM7" s="24">
        <v>0.01</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110</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　山　拓　也</cp:lastModifiedBy>
  <cp:lastPrinted>2025-01-29T02:51:21Z</cp:lastPrinted>
  <dcterms:created xsi:type="dcterms:W3CDTF">2025-01-24T07:15:00Z</dcterms:created>
  <dcterms:modified xsi:type="dcterms:W3CDTF">2025-03-05T09:19:32Z</dcterms:modified>
  <cp:category/>
</cp:coreProperties>
</file>