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memsv1\共有ディスク\190水道課\70水道庶務係\01_共通業務\29_決算統計\R4\■経営比較分析表\提出\"/>
    </mc:Choice>
  </mc:AlternateContent>
  <workbookProtection workbookAlgorithmName="SHA-512" workbookHashValue="m9qFZrQHCmdyPzP2ygWPjwNbQB6eF/b78UF1hULg5Eek5MX48HfaRZX/0nKEyd46xI+IBh8IxVGhEw+0QHJXhA==" workbookSaltValue="T1zqa0tEwhjiCxO/NAkPSg==" workbookSpinCount="100000" lockStructure="1"/>
  <bookViews>
    <workbookView xWindow="0" yWindow="0" windowWidth="15360" windowHeight="7632"/>
  </bookViews>
  <sheets>
    <sheet name="法適用_下水道事業" sheetId="4" r:id="rId1"/>
    <sheet name="データ" sheetId="5" state="hidden" r:id="rId2"/>
  </sheets>
  <calcPr calcId="162913"/>
  <extLst>
    <ext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<sst xmlns="http://schemas.openxmlformats.org/spreadsheetml/2006/main" count="299" uniqueCount="118">
  <si>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</si>
  <si>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</si>
  <si>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</si>
  <si>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</si>
  <si>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</si>
  <si>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</si>
  <si>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</si>
  <si>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</si>
  <si>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</si>
  <si>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</si>
  <si>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</si>
  <si>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</si>
  <si>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</si>
  <si>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</si>
  <si>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</si>
  <si>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</si>
  <si>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</si>
  <si>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</si>
  <si>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</si>
  <si>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</si>
  <si>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</si>
  <si>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</si>
  <si>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</si>
  <si>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</si>
  <si>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</si>
  <si>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</si>
  <si>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</si>
  <si>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</si>
  <si>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</si>
  <si>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</si>
  <si>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</si>
  <si>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</si>
  <si>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</si>
  <si>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</si>
  <si>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</si>
  <si>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</si>
  <si>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</si>
  <si>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</si>
  <si>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</si>
  <si>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</si>
  <si>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</si>
  <si>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</si>
  <si>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</si>
  <si>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</si>
  <si>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</si>
  <si>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</si>
  <si>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</si>
  <si>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</si>
  <si>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</si>
  <si>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</si>
  <si>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</si>
  <si>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</si>
  <si>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</si>
  <si>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</si>
  <si>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</si>
  <si>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</si>
  <si>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</si>
  <si>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</si>
  <si>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</si>
  <si>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</si>
  <si>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</si>
  <si>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</si>
  <si>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</si>
  <si>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</si>
  <si>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</si>
  <si>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</si>
  <si>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</si>
  <si>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</si>
  <si>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</si>
  <si>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</si>
  <si>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</si>
  <si>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</si>
  <si>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</si>
  <si>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</si>
  <si>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</si>
  <si>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</si>
  <si>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</si>
  <si>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</si>
  <si>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</si>
  <si>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</si>
  <si>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</si>
  <si>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</si>
  <si>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</si>
  <si>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</si>
  <si>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</si>
  <si>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</si>
  <si>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</si>
  <si>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</si>
  <si>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</si>
  <si>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</si>
  <si>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</si>
  <si>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</si>
  <si>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</si>
  <si>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</si>
  <si>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</si>
  <si>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</si>
  <si>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芽室町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</si>
  <si>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</si>
  <si>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</si>
  <si>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</si>
  <si>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</si>
  <si>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</si>
  <si>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</si>
  <si>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</si>
  <si>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</si>
  <si>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</si>
  <si>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</si>
  <si>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</si>
  <si>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</si>
  <si>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</si>
  <si>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</si>
  <si>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</si>
  <si>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</si>
  <si>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</si>
  <si>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</si>
  <si>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令和２年度については、経常収支比率は100％を超えているが、経費回収率は100％を下回っており、どちらも微減傾向である。
　企業債残高対事業規模比率については、水洗化率は99％を超え、汚水整備に関して概ね完了しており、事業拡大による投資が無いため、類似団体平均より下回っている。</t>
    <rPh sb="1" eb="3">
      <t>レイワ</t>
    </rPh>
    <rPh sb="4" eb="6">
      <t>ネンド</t>
    </rPh>
    <rPh sb="12" eb="14">
      <t>ケイジョウ</t>
    </rPh>
    <rPh sb="14" eb="16">
      <t>シュウシ</t>
    </rPh>
    <rPh sb="16" eb="18">
      <t>ヒリツ</t>
    </rPh>
    <rPh sb="24" eb="25">
      <t>コ</t>
    </rPh>
    <rPh sb="31" eb="36">
      <t>ケイヒカイシュウリツ</t>
    </rPh>
    <rPh sb="42" eb="44">
      <t>シタマワ</t>
    </rPh>
    <rPh sb="53" eb="57">
      <t>ビゲンケイコウ</t>
    </rPh>
    <rPh sb="63" eb="65">
      <t>キギョウ</t>
    </rPh>
    <rPh sb="65" eb="66">
      <t>サイ</t>
    </rPh>
    <rPh sb="66" eb="68">
      <t>ザンダカ</t>
    </rPh>
    <rPh sb="68" eb="69">
      <t>タイ</t>
    </rPh>
    <rPh sb="69" eb="71">
      <t>ジギョウ</t>
    </rPh>
    <rPh sb="71" eb="73">
      <t>キボ</t>
    </rPh>
    <rPh sb="73" eb="75">
      <t>ヒリツ</t>
    </rPh>
    <rPh sb="81" eb="85">
      <t>スイセンカリツ</t>
    </rPh>
    <rPh sb="90" eb="91">
      <t>コ</t>
    </rPh>
    <rPh sb="93" eb="95">
      <t>オスイ</t>
    </rPh>
    <rPh sb="95" eb="97">
      <t>セイビ</t>
    </rPh>
    <rPh sb="98" eb="99">
      <t>カン</t>
    </rPh>
    <rPh sb="101" eb="102">
      <t>オオム</t>
    </rPh>
    <rPh sb="103" eb="105">
      <t>カンリョウ</t>
    </rPh>
    <rPh sb="110" eb="112">
      <t>ジギョウ</t>
    </rPh>
    <rPh sb="112" eb="114">
      <t>カクダイ</t>
    </rPh>
    <rPh sb="117" eb="119">
      <t>トウシ</t>
    </rPh>
    <rPh sb="120" eb="121">
      <t>ナ</t>
    </rPh>
    <rPh sb="125" eb="127">
      <t>ルイジ</t>
    </rPh>
    <rPh sb="127" eb="129">
      <t>ダンタイ</t>
    </rPh>
    <rPh sb="129" eb="131">
      <t>ヘイキン</t>
    </rPh>
    <rPh sb="133" eb="135">
      <t>シタマワ</t>
    </rPh>
    <phoneticPr fontId="4"/>
  </si>
  <si>
    <t>　管渠は、昭和50年からの整備で、耐用年数を超過していない。一部経年劣化の進んだコンクリート管渠は管渠更正工事を実施している。
　ポンプ場は、計画に基づき機器の更新を実施している。今後も計画的な更新を進める。</t>
    <rPh sb="1" eb="3">
      <t>カンキョ</t>
    </rPh>
    <rPh sb="5" eb="7">
      <t>ショウワ</t>
    </rPh>
    <rPh sb="9" eb="10">
      <t>ネン</t>
    </rPh>
    <rPh sb="13" eb="15">
      <t>セイビ</t>
    </rPh>
    <rPh sb="17" eb="19">
      <t>タイヨウ</t>
    </rPh>
    <rPh sb="19" eb="21">
      <t>ネンスウ</t>
    </rPh>
    <rPh sb="22" eb="24">
      <t>チョウカ</t>
    </rPh>
    <rPh sb="30" eb="32">
      <t>イチブ</t>
    </rPh>
    <rPh sb="32" eb="34">
      <t>ケイネン</t>
    </rPh>
    <rPh sb="34" eb="36">
      <t>レッカ</t>
    </rPh>
    <rPh sb="37" eb="38">
      <t>スス</t>
    </rPh>
    <rPh sb="46" eb="48">
      <t>カンキョ</t>
    </rPh>
    <rPh sb="49" eb="55">
      <t>カンキョコウセイコウジ</t>
    </rPh>
    <rPh sb="56" eb="58">
      <t>ジッシ</t>
    </rPh>
    <rPh sb="68" eb="69">
      <t>ジョウ</t>
    </rPh>
    <rPh sb="71" eb="73">
      <t>ケイカク</t>
    </rPh>
    <rPh sb="74" eb="75">
      <t>モト</t>
    </rPh>
    <rPh sb="77" eb="79">
      <t>キキ</t>
    </rPh>
    <rPh sb="80" eb="82">
      <t>コウシン</t>
    </rPh>
    <rPh sb="83" eb="85">
      <t>ジッシ</t>
    </rPh>
    <rPh sb="90" eb="92">
      <t>コンゴ</t>
    </rPh>
    <rPh sb="93" eb="96">
      <t>ケイカクテキ</t>
    </rPh>
    <rPh sb="97" eb="99">
      <t>コウシン</t>
    </rPh>
    <rPh sb="100" eb="101">
      <t>スス</t>
    </rPh>
    <phoneticPr fontId="4"/>
  </si>
  <si>
    <t>　現状では、公共下水道事業のみの数値では黒字経営だが、会計としては集落排水事業及び個別排水事業との3事業1会計に統合して経営しており、個別排水事業での赤字部分を公共下水道事業及び集落排水事業にて補填している状況である。
　今後はより老朽化が進むことで更新費用が増加する見込みであり、公共下水道事業のみならず3事業を含め、料金の見直し検討等の改善を図る必要がある。</t>
    <rPh sb="1" eb="3">
      <t>ゲンジョウ</t>
    </rPh>
    <rPh sb="6" eb="8">
      <t>コウキョウ</t>
    </rPh>
    <rPh sb="8" eb="11">
      <t>ゲスイドウ</t>
    </rPh>
    <rPh sb="11" eb="13">
      <t>ジギョウ</t>
    </rPh>
    <rPh sb="16" eb="18">
      <t>スウチ</t>
    </rPh>
    <rPh sb="20" eb="22">
      <t>クロジ</t>
    </rPh>
    <rPh sb="22" eb="24">
      <t>ケイエイ</t>
    </rPh>
    <rPh sb="27" eb="29">
      <t>カイケイ</t>
    </rPh>
    <rPh sb="33" eb="35">
      <t>シュウラク</t>
    </rPh>
    <rPh sb="35" eb="37">
      <t>ハイスイ</t>
    </rPh>
    <rPh sb="37" eb="39">
      <t>ジギョウ</t>
    </rPh>
    <rPh sb="39" eb="40">
      <t>オヨ</t>
    </rPh>
    <rPh sb="41" eb="43">
      <t>コベツ</t>
    </rPh>
    <rPh sb="43" eb="45">
      <t>ハイスイ</t>
    </rPh>
    <rPh sb="45" eb="47">
      <t>ジギョウ</t>
    </rPh>
    <rPh sb="50" eb="52">
      <t>ジギョウ</t>
    </rPh>
    <rPh sb="53" eb="55">
      <t>カイケイ</t>
    </rPh>
    <rPh sb="56" eb="58">
      <t>トウゴウ</t>
    </rPh>
    <rPh sb="60" eb="62">
      <t>ケイエイ</t>
    </rPh>
    <rPh sb="67" eb="69">
      <t>コベツ</t>
    </rPh>
    <rPh sb="69" eb="71">
      <t>ハイスイ</t>
    </rPh>
    <rPh sb="71" eb="73">
      <t>ジギョウ</t>
    </rPh>
    <rPh sb="75" eb="77">
      <t>アカジ</t>
    </rPh>
    <rPh sb="77" eb="79">
      <t>ブブン</t>
    </rPh>
    <rPh sb="80" eb="82">
      <t>コウキョウ</t>
    </rPh>
    <rPh sb="82" eb="85">
      <t>ゲスイドウ</t>
    </rPh>
    <rPh sb="85" eb="87">
      <t>ジギョウ</t>
    </rPh>
    <rPh sb="87" eb="88">
      <t>オヨ</t>
    </rPh>
    <rPh sb="89" eb="91">
      <t>シュウラク</t>
    </rPh>
    <rPh sb="91" eb="93">
      <t>ハイスイ</t>
    </rPh>
    <rPh sb="93" eb="95">
      <t>ジギョウ</t>
    </rPh>
    <rPh sb="97" eb="99">
      <t>ホテン</t>
    </rPh>
    <rPh sb="103" eb="105">
      <t>ジョウキョウ</t>
    </rPh>
    <rPh sb="111" eb="113">
      <t>コンゴ</t>
    </rPh>
    <rPh sb="116" eb="119">
      <t>ロウキュウカ</t>
    </rPh>
    <rPh sb="120" eb="121">
      <t>スス</t>
    </rPh>
    <rPh sb="125" eb="127">
      <t>コウシン</t>
    </rPh>
    <rPh sb="127" eb="129">
      <t>ヒヨウ</t>
    </rPh>
    <rPh sb="130" eb="132">
      <t>ゾウカ</t>
    </rPh>
    <rPh sb="134" eb="136">
      <t>ミコ</t>
    </rPh>
    <rPh sb="141" eb="143">
      <t>コウキョウ</t>
    </rPh>
    <rPh sb="143" eb="146">
      <t>ゲスイドウ</t>
    </rPh>
    <rPh sb="146" eb="148">
      <t>ジギョウ</t>
    </rPh>
    <rPh sb="154" eb="156">
      <t>ジギョウ</t>
    </rPh>
    <rPh sb="157" eb="158">
      <t>フク</t>
    </rPh>
    <rPh sb="160" eb="162">
      <t>リョウキン</t>
    </rPh>
    <rPh sb="163" eb="165">
      <t>ミナオ</t>
    </rPh>
    <rPh sb="166" eb="168">
      <t>ケントウ</t>
    </rPh>
    <rPh sb="168" eb="169">
      <t>トウ</t>
    </rPh>
    <rPh sb="170" eb="172">
      <t>カイゼン</t>
    </rPh>
    <rPh sb="173" eb="174">
      <t>ハカ</t>
    </rPh>
    <rPh sb="175" eb="1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</si>
</sst>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34A-4C05-B403-06DEFE2A58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c:v>
                </c:pt>
              </c:numCache>
            </c:numRef>
          </c:val>
          <c:smooth val="0"/>
          <c:extLst>
            <c:ext xmlns:c16="http://schemas.microsoft.com/office/drawing/2014/chart" uri="{C3380CC4-5D6E-409C-BE32-E72D297353CC}">
              <c16:uniqueId val="{00000001-C34A-4C05-B403-06DEFE2A58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AE-4388-815F-3439ECAC49F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55.84</c:v>
                </c:pt>
                <c:pt idx="4">
                  <c:v>55.78</c:v>
                </c:pt>
              </c:numCache>
            </c:numRef>
          </c:val>
          <c:smooth val="0"/>
          <c:extLst>
            <c:ext xmlns:c16="http://schemas.microsoft.com/office/drawing/2014/chart" uri="{C3380CC4-5D6E-409C-BE32-E72D297353CC}">
              <c16:uniqueId val="{00000001-4AAE-4388-815F-3439ECAC49F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99.8</c:v>
                </c:pt>
                <c:pt idx="4">
                  <c:v>99.82</c:v>
                </c:pt>
              </c:numCache>
            </c:numRef>
          </c:val>
          <c:extLst>
            <c:ext xmlns:c16="http://schemas.microsoft.com/office/drawing/2014/chart" uri="{C3380CC4-5D6E-409C-BE32-E72D297353CC}">
              <c16:uniqueId val="{00000000-91E3-4CF7-80E7-700311145D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92.34</c:v>
                </c:pt>
                <c:pt idx="4">
                  <c:v>91.78</c:v>
                </c:pt>
              </c:numCache>
            </c:numRef>
          </c:val>
          <c:smooth val="0"/>
          <c:extLst>
            <c:ext xmlns:c16="http://schemas.microsoft.com/office/drawing/2014/chart" uri="{C3380CC4-5D6E-409C-BE32-E72D297353CC}">
              <c16:uniqueId val="{00000001-91E3-4CF7-80E7-700311145D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103.51</c:v>
                </c:pt>
                <c:pt idx="4">
                  <c:v>100.33</c:v>
                </c:pt>
              </c:numCache>
            </c:numRef>
          </c:val>
          <c:extLst>
            <c:ext xmlns:c16="http://schemas.microsoft.com/office/drawing/2014/chart" uri="{C3380CC4-5D6E-409C-BE32-E72D297353CC}">
              <c16:uniqueId val="{00000000-766A-4B6A-BE1D-15CCE4D386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105.41</c:v>
                </c:pt>
                <c:pt idx="4">
                  <c:v>104.64</c:v>
                </c:pt>
              </c:numCache>
            </c:numRef>
          </c:val>
          <c:smooth val="0"/>
          <c:extLst>
            <c:ext xmlns:c16="http://schemas.microsoft.com/office/drawing/2014/chart" uri="{C3380CC4-5D6E-409C-BE32-E72D297353CC}">
              <c16:uniqueId val="{00000001-766A-4B6A-BE1D-15CCE4D386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4.74</c:v>
                </c:pt>
                <c:pt idx="4">
                  <c:v>9.4600000000000009</c:v>
                </c:pt>
              </c:numCache>
            </c:numRef>
          </c:val>
          <c:extLst>
            <c:ext xmlns:c16="http://schemas.microsoft.com/office/drawing/2014/chart" uri="{C3380CC4-5D6E-409C-BE32-E72D297353CC}">
              <c16:uniqueId val="{00000000-1C65-4840-9115-85C3BD4DFCD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25.37</c:v>
                </c:pt>
                <c:pt idx="4">
                  <c:v>26.89</c:v>
                </c:pt>
              </c:numCache>
            </c:numRef>
          </c:val>
          <c:smooth val="0"/>
          <c:extLst>
            <c:ext xmlns:c16="http://schemas.microsoft.com/office/drawing/2014/chart" uri="{C3380CC4-5D6E-409C-BE32-E72D297353CC}">
              <c16:uniqueId val="{00000001-1C65-4840-9115-85C3BD4DFCD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7A4-4D3C-B235-EEFE26C1773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0.54</c:v>
                </c:pt>
                <c:pt idx="4">
                  <c:v>0.75</c:v>
                </c:pt>
              </c:numCache>
            </c:numRef>
          </c:val>
          <c:smooth val="0"/>
          <c:extLst>
            <c:ext xmlns:c16="http://schemas.microsoft.com/office/drawing/2014/chart" uri="{C3380CC4-5D6E-409C-BE32-E72D297353CC}">
              <c16:uniqueId val="{00000001-87A4-4D3C-B235-EEFE26C1773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B1A-4CEB-A228-39CA909C6CF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25.86</c:v>
                </c:pt>
                <c:pt idx="4">
                  <c:v>25.76</c:v>
                </c:pt>
              </c:numCache>
            </c:numRef>
          </c:val>
          <c:smooth val="0"/>
          <c:extLst>
            <c:ext xmlns:c16="http://schemas.microsoft.com/office/drawing/2014/chart" uri="{C3380CC4-5D6E-409C-BE32-E72D297353CC}">
              <c16:uniqueId val="{00000001-8B1A-4CEB-A228-39CA909C6CF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136.41999999999999</c:v>
                </c:pt>
                <c:pt idx="4">
                  <c:v>216.66</c:v>
                </c:pt>
              </c:numCache>
            </c:numRef>
          </c:val>
          <c:extLst>
            <c:ext xmlns:c16="http://schemas.microsoft.com/office/drawing/2014/chart" uri="{C3380CC4-5D6E-409C-BE32-E72D297353CC}">
              <c16:uniqueId val="{00000000-1E0C-4A25-B0AF-D330B71545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58.23</c:v>
                </c:pt>
                <c:pt idx="4">
                  <c:v>65.56</c:v>
                </c:pt>
              </c:numCache>
            </c:numRef>
          </c:val>
          <c:smooth val="0"/>
          <c:extLst>
            <c:ext xmlns:c16="http://schemas.microsoft.com/office/drawing/2014/chart" uri="{C3380CC4-5D6E-409C-BE32-E72D297353CC}">
              <c16:uniqueId val="{00000001-1E0C-4A25-B0AF-D330B71545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377.32</c:v>
                </c:pt>
                <c:pt idx="4">
                  <c:v>349.17</c:v>
                </c:pt>
              </c:numCache>
            </c:numRef>
          </c:val>
          <c:extLst>
            <c:ext xmlns:c16="http://schemas.microsoft.com/office/drawing/2014/chart" uri="{C3380CC4-5D6E-409C-BE32-E72D297353CC}">
              <c16:uniqueId val="{00000000-65C0-4480-A1FE-E41817FA04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812.92</c:v>
                </c:pt>
                <c:pt idx="4">
                  <c:v>765.48</c:v>
                </c:pt>
              </c:numCache>
            </c:numRef>
          </c:val>
          <c:smooth val="0"/>
          <c:extLst>
            <c:ext xmlns:c16="http://schemas.microsoft.com/office/drawing/2014/chart" uri="{C3380CC4-5D6E-409C-BE32-E72D297353CC}">
              <c16:uniqueId val="{00000001-65C0-4480-A1FE-E41817FA04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80.52</c:v>
                </c:pt>
                <c:pt idx="4">
                  <c:v>80.36</c:v>
                </c:pt>
              </c:numCache>
            </c:numRef>
          </c:val>
          <c:extLst>
            <c:ext xmlns:c16="http://schemas.microsoft.com/office/drawing/2014/chart" uri="{C3380CC4-5D6E-409C-BE32-E72D297353CC}">
              <c16:uniqueId val="{00000000-5CD4-40C0-9E27-3B2F0DB298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85.4</c:v>
                </c:pt>
                <c:pt idx="4">
                  <c:v>87.8</c:v>
                </c:pt>
              </c:numCache>
            </c:numRef>
          </c:val>
          <c:smooth val="0"/>
          <c:extLst>
            <c:ext xmlns:c16="http://schemas.microsoft.com/office/drawing/2014/chart" uri="{C3380CC4-5D6E-409C-BE32-E72D297353CC}">
              <c16:uniqueId val="{00000001-5CD4-40C0-9E27-3B2F0DB298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175.02</c:v>
                </c:pt>
                <c:pt idx="4">
                  <c:v>176.36</c:v>
                </c:pt>
              </c:numCache>
            </c:numRef>
          </c:val>
          <c:extLst>
            <c:ext xmlns:c16="http://schemas.microsoft.com/office/drawing/2014/chart" uri="{C3380CC4-5D6E-409C-BE32-E72D297353CC}">
              <c16:uniqueId val="{00000000-5663-42DF-9B8A-D870F1C899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188.57</c:v>
                </c:pt>
                <c:pt idx="4">
                  <c:v>187.69</c:v>
                </c:pt>
              </c:numCache>
            </c:numRef>
          </c:val>
          <c:smooth val="0"/>
          <c:extLst>
            <c:ext xmlns:c16="http://schemas.microsoft.com/office/drawing/2014/chart" uri="{C3380CC4-5D6E-409C-BE32-E72D297353CC}">
              <c16:uniqueId val="{00000001-5663-42DF-9B8A-D870F1C899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0" zoomScale="70" zoomScaleNormal="7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0" t="str">
        <f>データ!H6</f>
        <v>北海道　芽室町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54">
        <f>データ!S6</f>
        <v>18181</v>
      </c>
      <c r="AM8" s="54"/>
      <c r="AN8" s="54"/>
      <c r="AO8" s="54"/>
      <c r="AP8" s="54"/>
      <c r="AQ8" s="54"/>
      <c r="AR8" s="54"/>
      <c r="AS8" s="54"/>
      <c r="AT8" s="53">
        <f>データ!T6</f>
        <v>513.76</v>
      </c>
      <c r="AU8" s="53"/>
      <c r="AV8" s="53"/>
      <c r="AW8" s="53"/>
      <c r="AX8" s="53"/>
      <c r="AY8" s="53"/>
      <c r="AZ8" s="53"/>
      <c r="BA8" s="53"/>
      <c r="BB8" s="53">
        <f>データ!U6</f>
        <v>35.39</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2">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2">
      <c r="A10" s="2"/>
      <c r="B10" s="53" t="str">
        <f>データ!N6</f>
        <v>-</v>
      </c>
      <c r="C10" s="53"/>
      <c r="D10" s="53"/>
      <c r="E10" s="53"/>
      <c r="F10" s="53"/>
      <c r="G10" s="53"/>
      <c r="H10" s="53"/>
      <c r="I10" s="53">
        <f>データ!O6</f>
        <v>80.55</v>
      </c>
      <c r="J10" s="53"/>
      <c r="K10" s="53"/>
      <c r="L10" s="53"/>
      <c r="M10" s="53"/>
      <c r="N10" s="53"/>
      <c r="O10" s="53"/>
      <c r="P10" s="53">
        <f>データ!P6</f>
        <v>79.08</v>
      </c>
      <c r="Q10" s="53"/>
      <c r="R10" s="53"/>
      <c r="S10" s="53"/>
      <c r="T10" s="53"/>
      <c r="U10" s="53"/>
      <c r="V10" s="53"/>
      <c r="W10" s="53">
        <f>データ!Q6</f>
        <v>71.41</v>
      </c>
      <c r="X10" s="53"/>
      <c r="Y10" s="53"/>
      <c r="Z10" s="53"/>
      <c r="AA10" s="53"/>
      <c r="AB10" s="53"/>
      <c r="AC10" s="53"/>
      <c r="AD10" s="54">
        <f>データ!R6</f>
        <v>3037</v>
      </c>
      <c r="AE10" s="54"/>
      <c r="AF10" s="54"/>
      <c r="AG10" s="54"/>
      <c r="AH10" s="54"/>
      <c r="AI10" s="54"/>
      <c r="AJ10" s="54"/>
      <c r="AK10" s="2"/>
      <c r="AL10" s="54">
        <f>データ!V6</f>
        <v>14327</v>
      </c>
      <c r="AM10" s="54"/>
      <c r="AN10" s="54"/>
      <c r="AO10" s="54"/>
      <c r="AP10" s="54"/>
      <c r="AQ10" s="54"/>
      <c r="AR10" s="54"/>
      <c r="AS10" s="54"/>
      <c r="AT10" s="53">
        <f>データ!W6</f>
        <v>7.45</v>
      </c>
      <c r="AU10" s="53"/>
      <c r="AV10" s="53"/>
      <c r="AW10" s="53"/>
      <c r="AX10" s="53"/>
      <c r="AY10" s="53"/>
      <c r="AZ10" s="53"/>
      <c r="BA10" s="53"/>
      <c r="BB10" s="53">
        <f>データ!X6</f>
        <v>1923.09</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2">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2">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79"/>
      <c r="BN16" s="79"/>
      <c r="BO16" s="79"/>
      <c r="BP16" s="79"/>
      <c r="BQ16" s="79"/>
      <c r="BR16" s="79"/>
      <c r="BS16" s="79"/>
      <c r="BT16" s="79"/>
      <c r="BU16" s="79"/>
      <c r="BV16" s="79"/>
      <c r="BW16" s="79"/>
      <c r="BX16" s="79"/>
      <c r="BY16" s="79"/>
      <c r="BZ16" s="30"/>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79"/>
      <c r="BN47" s="79"/>
      <c r="BO47" s="79"/>
      <c r="BP47" s="79"/>
      <c r="BQ47" s="79"/>
      <c r="BR47" s="79"/>
      <c r="BS47" s="79"/>
      <c r="BT47" s="79"/>
      <c r="BU47" s="79"/>
      <c r="BV47" s="79"/>
      <c r="BW47" s="79"/>
      <c r="BX47" s="79"/>
      <c r="BY47" s="79"/>
      <c r="BZ47" s="30"/>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2">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79"/>
      <c r="BN66" s="79"/>
      <c r="BO66" s="79"/>
      <c r="BP66" s="79"/>
      <c r="BQ66" s="79"/>
      <c r="BR66" s="79"/>
      <c r="BS66" s="79"/>
      <c r="BT66" s="79"/>
      <c r="BU66" s="79"/>
      <c r="BV66" s="79"/>
      <c r="BW66" s="79"/>
      <c r="BX66" s="79"/>
      <c r="BY66" s="79"/>
      <c r="BZ66" s="3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2">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QX8yst7so2i09lD7JDBhgHZiYDjRVL4D5hqzfhcqSuwdQMzS+FAcRHppLXxFlhGn/VR14zQUU6BDxDkCumuMg==" saltValue="d+sunj8ieOXNiHZndxfPC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2">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16373</v>
      </c>
      <c r="D6" s="19">
        <f t="shared" si="3"/>
        <v>46</v>
      </c>
      <c r="E6" s="19">
        <f t="shared" si="3"/>
        <v>17</v>
      </c>
      <c r="F6" s="19">
        <f t="shared" si="3"/>
        <v>1</v>
      </c>
      <c r="G6" s="19">
        <f t="shared" si="3"/>
        <v>0</v>
      </c>
      <c r="H6" s="19" t="str">
        <f t="shared" si="3"/>
        <v>北海道　芽室町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80.55</v>
      </c>
      <c r="P6" s="20">
        <f t="shared" si="3"/>
        <v>79.08</v>
      </c>
      <c r="Q6" s="20">
        <f t="shared" si="3"/>
        <v>71.41</v>
      </c>
      <c r="R6" s="20">
        <f t="shared" si="3"/>
        <v>3037</v>
      </c>
      <c r="S6" s="20">
        <f t="shared" si="3"/>
        <v>18181</v>
      </c>
      <c r="T6" s="20">
        <f t="shared" si="3"/>
        <v>513.76</v>
      </c>
      <c r="U6" s="20">
        <f t="shared" si="3"/>
        <v>35.39</v>
      </c>
      <c r="V6" s="20">
        <f t="shared" si="3"/>
        <v>14327</v>
      </c>
      <c r="W6" s="20">
        <f t="shared" si="3"/>
        <v>7.45</v>
      </c>
      <c r="X6" s="20">
        <f t="shared" si="3"/>
        <v>1923.09</v>
      </c>
      <c r="Y6" s="21" t="str">
        <f>IF(Y7="",NA(),Y7)</f>
        <v>-</v>
      </c>
      <c r="Z6" s="21" t="str">
        <f t="shared" ref="Z6:AH6" si="4">IF(Z7="",NA(),Z7)</f>
        <v>-</v>
      </c>
      <c r="AA6" s="21" t="str">
        <f t="shared" si="4"/>
        <v>-</v>
      </c>
      <c r="AB6" s="21">
        <f t="shared" si="4"/>
        <v>103.51</v>
      </c>
      <c r="AC6" s="21">
        <f t="shared" si="4"/>
        <v>100.33</v>
      </c>
      <c r="AD6" s="21" t="str">
        <f t="shared" si="4"/>
        <v>-</v>
      </c>
      <c r="AE6" s="21" t="str">
        <f t="shared" si="4"/>
        <v>-</v>
      </c>
      <c r="AF6" s="21" t="str">
        <f t="shared" si="4"/>
        <v>-</v>
      </c>
      <c r="AG6" s="21">
        <f t="shared" si="4"/>
        <v>105.41</v>
      </c>
      <c r="AH6" s="21">
        <f t="shared" si="4"/>
        <v>104.64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25.86</v>
      </c>
      <c r="AS6" s="21">
        <f t="shared" si="5"/>
        <v>25.76</v>
      </c>
      <c r="AT6" s="20" t="str">
        <f>IF(AT7="","",IF(AT7="-","【-】","【"&amp;SUBSTITUTE(TEXT(AT7,"#,##0.00"),"-","△")&amp;"】"))</f>
        <v>【3.09】</v>
      </c>
      <c r="AU6" s="21" t="str">
        <f>IF(AU7="",NA(),AU7)</f>
        <v>-</v>
      </c>
      <c r="AV6" s="21" t="str">
        <f t="shared" ref="AV6:BD6" si="6">IF(AV7="",NA(),AV7)</f>
        <v>-</v>
      </c>
      <c r="AW6" s="21" t="str">
        <f t="shared" si="6"/>
        <v>-</v>
      </c>
      <c r="AX6" s="21">
        <f t="shared" si="6"/>
        <v>136.41999999999999</v>
      </c>
      <c r="AY6" s="21">
        <f t="shared" si="6"/>
        <v>216.66</v>
      </c>
      <c r="AZ6" s="21" t="str">
        <f t="shared" si="6"/>
        <v>-</v>
      </c>
      <c r="BA6" s="21" t="str">
        <f t="shared" si="6"/>
        <v>-</v>
      </c>
      <c r="BB6" s="21" t="str">
        <f t="shared" si="6"/>
        <v>-</v>
      </c>
      <c r="BC6" s="21">
        <f t="shared" si="6"/>
        <v>58.23</v>
      </c>
      <c r="BD6" s="21">
        <f t="shared" si="6"/>
        <v>65.56</v>
      </c>
      <c r="BE6" s="20" t="str">
        <f>IF(BE7="","",IF(BE7="-","【-】","【"&amp;SUBSTITUTE(TEXT(BE7,"#,##0.00"),"-","△")&amp;"】"))</f>
        <v>【71.39】</v>
      </c>
      <c r="BF6" s="21" t="str">
        <f>IF(BF7="",NA(),BF7)</f>
        <v>-</v>
      </c>
      <c r="BG6" s="21" t="str">
        <f t="shared" ref="BG6:BO6" si="7">IF(BG7="",NA(),BG7)</f>
        <v>-</v>
      </c>
      <c r="BH6" s="21" t="str">
        <f t="shared" si="7"/>
        <v>-</v>
      </c>
      <c r="BI6" s="21">
        <f t="shared" si="7"/>
        <v>377.32</v>
      </c>
      <c r="BJ6" s="21">
        <f t="shared" si="7"/>
        <v>349.17</v>
      </c>
      <c r="BK6" s="21" t="str">
        <f t="shared" si="7"/>
        <v>-</v>
      </c>
      <c r="BL6" s="21" t="str">
        <f t="shared" si="7"/>
        <v>-</v>
      </c>
      <c r="BM6" s="21" t="str">
        <f t="shared" si="7"/>
        <v>-</v>
      </c>
      <c r="BN6" s="21">
        <f t="shared" si="7"/>
        <v>812.92</v>
      </c>
      <c r="BO6" s="21">
        <f t="shared" si="7"/>
        <v>765.48</v>
      </c>
      <c r="BP6" s="20" t="str">
        <f>IF(BP7="","",IF(BP7="-","【-】","【"&amp;SUBSTITUTE(TEXT(BP7,"#,##0.00"),"-","△")&amp;"】"))</f>
        <v>【669.11】</v>
      </c>
      <c r="BQ6" s="21" t="str">
        <f>IF(BQ7="",NA(),BQ7)</f>
        <v>-</v>
      </c>
      <c r="BR6" s="21" t="str">
        <f t="shared" ref="BR6:BZ6" si="8">IF(BR7="",NA(),BR7)</f>
        <v>-</v>
      </c>
      <c r="BS6" s="21" t="str">
        <f t="shared" si="8"/>
        <v>-</v>
      </c>
      <c r="BT6" s="21">
        <f t="shared" si="8"/>
        <v>80.52</v>
      </c>
      <c r="BU6" s="21">
        <f t="shared" si="8"/>
        <v>80.36</v>
      </c>
      <c r="BV6" s="21" t="str">
        <f t="shared" si="8"/>
        <v>-</v>
      </c>
      <c r="BW6" s="21" t="str">
        <f t="shared" si="8"/>
        <v>-</v>
      </c>
      <c r="BX6" s="21" t="str">
        <f t="shared" si="8"/>
        <v>-</v>
      </c>
      <c r="BY6" s="21">
        <f t="shared" si="8"/>
        <v>85.4</v>
      </c>
      <c r="BZ6" s="21">
        <f t="shared" si="8"/>
        <v>87.8</v>
      </c>
      <c r="CA6" s="20" t="str">
        <f>IF(CA7="","",IF(CA7="-","【-】","【"&amp;SUBSTITUTE(TEXT(CA7,"#,##0.00"),"-","△")&amp;"】"))</f>
        <v>【99.73】</v>
      </c>
      <c r="CB6" s="21" t="str">
        <f>IF(CB7="",NA(),CB7)</f>
        <v>-</v>
      </c>
      <c r="CC6" s="21" t="str">
        <f t="shared" ref="CC6:CK6" si="9">IF(CC7="",NA(),CC7)</f>
        <v>-</v>
      </c>
      <c r="CD6" s="21" t="str">
        <f t="shared" si="9"/>
        <v>-</v>
      </c>
      <c r="CE6" s="21">
        <f t="shared" si="9"/>
        <v>175.02</v>
      </c>
      <c r="CF6" s="21">
        <f t="shared" si="9"/>
        <v>176.36</v>
      </c>
      <c r="CG6" s="21" t="str">
        <f t="shared" si="9"/>
        <v>-</v>
      </c>
      <c r="CH6" s="21" t="str">
        <f t="shared" si="9"/>
        <v>-</v>
      </c>
      <c r="CI6" s="21" t="str">
        <f t="shared" si="9"/>
        <v>-</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55.84</v>
      </c>
      <c r="CV6" s="21">
        <f t="shared" si="10"/>
        <v>55.78</v>
      </c>
      <c r="CW6" s="20" t="str">
        <f>IF(CW7="","",IF(CW7="-","【-】","【"&amp;SUBSTITUTE(TEXT(CW7,"#,##0.00"),"-","△")&amp;"】"))</f>
        <v>【59.99】</v>
      </c>
      <c r="CX6" s="21" t="str">
        <f>IF(CX7="",NA(),CX7)</f>
        <v>-</v>
      </c>
      <c r="CY6" s="21" t="str">
        <f t="shared" ref="CY6:DG6" si="11">IF(CY7="",NA(),CY7)</f>
        <v>-</v>
      </c>
      <c r="CZ6" s="21" t="str">
        <f t="shared" si="11"/>
        <v>-</v>
      </c>
      <c r="DA6" s="21">
        <f t="shared" si="11"/>
        <v>99.8</v>
      </c>
      <c r="DB6" s="21">
        <f t="shared" si="11"/>
        <v>99.82</v>
      </c>
      <c r="DC6" s="21" t="str">
        <f t="shared" si="11"/>
        <v>-</v>
      </c>
      <c r="DD6" s="21" t="str">
        <f t="shared" si="11"/>
        <v>-</v>
      </c>
      <c r="DE6" s="21" t="str">
        <f t="shared" si="11"/>
        <v>-</v>
      </c>
      <c r="DF6" s="21">
        <f t="shared" si="11"/>
        <v>92.34</v>
      </c>
      <c r="DG6" s="21">
        <f t="shared" si="11"/>
        <v>91.78</v>
      </c>
      <c r="DH6" s="20" t="str">
        <f>IF(DH7="","",IF(DH7="-","【-】","【"&amp;SUBSTITUTE(TEXT(DH7,"#,##0.00"),"-","△")&amp;"】"))</f>
        <v>【95.72】</v>
      </c>
      <c r="DI6" s="21" t="str">
        <f>IF(DI7="",NA(),DI7)</f>
        <v>-</v>
      </c>
      <c r="DJ6" s="21" t="str">
        <f t="shared" ref="DJ6:DR6" si="12">IF(DJ7="",NA(),DJ7)</f>
        <v>-</v>
      </c>
      <c r="DK6" s="21" t="str">
        <f t="shared" si="12"/>
        <v>-</v>
      </c>
      <c r="DL6" s="21">
        <f t="shared" si="12"/>
        <v>4.74</v>
      </c>
      <c r="DM6" s="21">
        <f t="shared" si="12"/>
        <v>9.4600000000000009</v>
      </c>
      <c r="DN6" s="21" t="str">
        <f t="shared" si="12"/>
        <v>-</v>
      </c>
      <c r="DO6" s="21" t="str">
        <f t="shared" si="12"/>
        <v>-</v>
      </c>
      <c r="DP6" s="21" t="str">
        <f t="shared" si="12"/>
        <v>-</v>
      </c>
      <c r="DQ6" s="21">
        <f t="shared" si="12"/>
        <v>25.37</v>
      </c>
      <c r="DR6" s="21">
        <f t="shared" si="12"/>
        <v>26.89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0.54</v>
      </c>
      <c r="EC6" s="21">
        <f t="shared" si="13"/>
        <v>0.75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v>
      </c>
      <c r="EO6" s="20" t="str">
        <f>IF(EO7="","",IF(EO7="-","【-】","【"&amp;SUBSTITUTE(TEXT(EO7,"#,##0.00"),"-","△")&amp;"】"))</f>
        <v>【0.24】</v>
      </c>
    </row>
    <row r="7" spans="1:148" s="22" customFormat="1" x14ac:dyDescent="0.2">
      <c r="A7" s="14"/>
      <c r="B7" s="23">
        <v>2021</v>
      </c>
      <c r="C7" s="23">
        <v>16373</v>
      </c>
      <c r="D7" s="23">
        <v>46</v>
      </c>
      <c r="E7" s="23">
        <v>17</v>
      </c>
      <c r="F7" s="23">
        <v>1</v>
      </c>
      <c r="G7" s="23">
        <v>0</v>
      </c>
      <c r="H7" s="23" t="s">
        <v>96</v>
      </c>
      <c r="I7" s="23" t="s">
        <v>97</v>
      </c>
      <c r="J7" s="23" t="s">
        <v>98</v>
      </c>
      <c r="K7" s="23" t="s">
        <v>99</v>
      </c>
      <c r="L7" s="23" t="s">
        <v>100</v>
      </c>
      <c r="M7" s="23" t="s">
        <v>101</v>
      </c>
      <c r="N7" s="24" t="s">
        <v>102</v>
      </c>
      <c r="O7" s="24">
        <v>80.55</v>
      </c>
      <c r="P7" s="24">
        <v>79.08</v>
      </c>
      <c r="Q7" s="24">
        <v>71.41</v>
      </c>
      <c r="R7" s="24">
        <v>3037</v>
      </c>
      <c r="S7" s="24">
        <v>18181</v>
      </c>
      <c r="T7" s="24">
        <v>513.76</v>
      </c>
      <c r="U7" s="24">
        <v>35.39</v>
      </c>
      <c r="V7" s="24">
        <v>14327</v>
      </c>
      <c r="W7" s="24">
        <v>7.45</v>
      </c>
      <c r="X7" s="24">
        <v>1923.09</v>
      </c>
      <c r="Y7" s="24" t="s">
        <v>102</v>
      </c>
      <c r="Z7" s="24" t="s">
        <v>102</v>
      </c>
      <c r="AA7" s="24" t="s">
        <v>102</v>
      </c>
      <c r="AB7" s="24">
        <v>103.51</v>
      </c>
      <c r="AC7" s="24">
        <v>100.33</v>
      </c>
      <c r="AD7" s="24" t="s">
        <v>102</v>
      </c>
      <c r="AE7" s="24" t="s">
        <v>102</v>
      </c>
      <c r="AF7" s="24" t="s">
        <v>102</v>
      </c>
      <c r="AG7" s="24">
        <v>105.41</v>
      </c>
      <c r="AH7" s="24">
        <v>104.64</v>
      </c>
      <c r="AI7" s="24">
        <v>107.02</v>
      </c>
      <c r="AJ7" s="24" t="s">
        <v>102</v>
      </c>
      <c r="AK7" s="24" t="s">
        <v>102</v>
      </c>
      <c r="AL7" s="24" t="s">
        <v>102</v>
      </c>
      <c r="AM7" s="24">
        <v>0</v>
      </c>
      <c r="AN7" s="24">
        <v>0</v>
      </c>
      <c r="AO7" s="24" t="s">
        <v>102</v>
      </c>
      <c r="AP7" s="24" t="s">
        <v>102</v>
      </c>
      <c r="AQ7" s="24" t="s">
        <v>102</v>
      </c>
      <c r="AR7" s="24">
        <v>25.86</v>
      </c>
      <c r="AS7" s="24">
        <v>25.76</v>
      </c>
      <c r="AT7" s="24">
        <v>3.09</v>
      </c>
      <c r="AU7" s="24" t="s">
        <v>102</v>
      </c>
      <c r="AV7" s="24" t="s">
        <v>102</v>
      </c>
      <c r="AW7" s="24" t="s">
        <v>102</v>
      </c>
      <c r="AX7" s="24">
        <v>136.41999999999999</v>
      </c>
      <c r="AY7" s="24">
        <v>216.66</v>
      </c>
      <c r="AZ7" s="24" t="s">
        <v>102</v>
      </c>
      <c r="BA7" s="24" t="s">
        <v>102</v>
      </c>
      <c r="BB7" s="24" t="s">
        <v>102</v>
      </c>
      <c r="BC7" s="24">
        <v>58.23</v>
      </c>
      <c r="BD7" s="24">
        <v>65.56</v>
      </c>
      <c r="BE7" s="24">
        <v>71.39</v>
      </c>
      <c r="BF7" s="24" t="s">
        <v>102</v>
      </c>
      <c r="BG7" s="24" t="s">
        <v>102</v>
      </c>
      <c r="BH7" s="24" t="s">
        <v>102</v>
      </c>
      <c r="BI7" s="24">
        <v>377.32</v>
      </c>
      <c r="BJ7" s="24">
        <v>349.17</v>
      </c>
      <c r="BK7" s="24" t="s">
        <v>102</v>
      </c>
      <c r="BL7" s="24" t="s">
        <v>102</v>
      </c>
      <c r="BM7" s="24" t="s">
        <v>102</v>
      </c>
      <c r="BN7" s="24">
        <v>812.92</v>
      </c>
      <c r="BO7" s="24">
        <v>765.48</v>
      </c>
      <c r="BP7" s="24">
        <v>669.11</v>
      </c>
      <c r="BQ7" s="24" t="s">
        <v>102</v>
      </c>
      <c r="BR7" s="24" t="s">
        <v>102</v>
      </c>
      <c r="BS7" s="24" t="s">
        <v>102</v>
      </c>
      <c r="BT7" s="24">
        <v>80.52</v>
      </c>
      <c r="BU7" s="24">
        <v>80.36</v>
      </c>
      <c r="BV7" s="24" t="s">
        <v>102</v>
      </c>
      <c r="BW7" s="24" t="s">
        <v>102</v>
      </c>
      <c r="BX7" s="24" t="s">
        <v>102</v>
      </c>
      <c r="BY7" s="24">
        <v>85.4</v>
      </c>
      <c r="BZ7" s="24">
        <v>87.8</v>
      </c>
      <c r="CA7" s="24">
        <v>99.73</v>
      </c>
      <c r="CB7" s="24" t="s">
        <v>102</v>
      </c>
      <c r="CC7" s="24" t="s">
        <v>102</v>
      </c>
      <c r="CD7" s="24" t="s">
        <v>102</v>
      </c>
      <c r="CE7" s="24">
        <v>175.02</v>
      </c>
      <c r="CF7" s="24">
        <v>176.36</v>
      </c>
      <c r="CG7" s="24" t="s">
        <v>102</v>
      </c>
      <c r="CH7" s="24" t="s">
        <v>102</v>
      </c>
      <c r="CI7" s="24" t="s">
        <v>102</v>
      </c>
      <c r="CJ7" s="24">
        <v>188.57</v>
      </c>
      <c r="CK7" s="24">
        <v>187.69</v>
      </c>
      <c r="CL7" s="24">
        <v>134.97999999999999</v>
      </c>
      <c r="CM7" s="24" t="s">
        <v>102</v>
      </c>
      <c r="CN7" s="24" t="s">
        <v>102</v>
      </c>
      <c r="CO7" s="24" t="s">
        <v>102</v>
      </c>
      <c r="CP7" s="24" t="s">
        <v>102</v>
      </c>
      <c r="CQ7" s="24" t="s">
        <v>102</v>
      </c>
      <c r="CR7" s="24" t="s">
        <v>102</v>
      </c>
      <c r="CS7" s="24" t="s">
        <v>102</v>
      </c>
      <c r="CT7" s="24" t="s">
        <v>102</v>
      </c>
      <c r="CU7" s="24">
        <v>55.84</v>
      </c>
      <c r="CV7" s="24">
        <v>55.78</v>
      </c>
      <c r="CW7" s="24">
        <v>59.99</v>
      </c>
      <c r="CX7" s="24" t="s">
        <v>102</v>
      </c>
      <c r="CY7" s="24" t="s">
        <v>102</v>
      </c>
      <c r="CZ7" s="24" t="s">
        <v>102</v>
      </c>
      <c r="DA7" s="24">
        <v>99.8</v>
      </c>
      <c r="DB7" s="24">
        <v>99.82</v>
      </c>
      <c r="DC7" s="24" t="s">
        <v>102</v>
      </c>
      <c r="DD7" s="24" t="s">
        <v>102</v>
      </c>
      <c r="DE7" s="24" t="s">
        <v>102</v>
      </c>
      <c r="DF7" s="24">
        <v>92.34</v>
      </c>
      <c r="DG7" s="24">
        <v>91.78</v>
      </c>
      <c r="DH7" s="24">
        <v>95.72</v>
      </c>
      <c r="DI7" s="24" t="s">
        <v>102</v>
      </c>
      <c r="DJ7" s="24" t="s">
        <v>102</v>
      </c>
      <c r="DK7" s="24" t="s">
        <v>102</v>
      </c>
      <c r="DL7" s="24">
        <v>4.74</v>
      </c>
      <c r="DM7" s="24">
        <v>9.4600000000000009</v>
      </c>
      <c r="DN7" s="24" t="s">
        <v>102</v>
      </c>
      <c r="DO7" s="24" t="s">
        <v>102</v>
      </c>
      <c r="DP7" s="24" t="s">
        <v>102</v>
      </c>
      <c r="DQ7" s="24">
        <v>25.37</v>
      </c>
      <c r="DR7" s="24">
        <v>26.89</v>
      </c>
      <c r="DS7" s="24">
        <v>38.17</v>
      </c>
      <c r="DT7" s="24" t="s">
        <v>102</v>
      </c>
      <c r="DU7" s="24" t="s">
        <v>102</v>
      </c>
      <c r="DV7" s="24" t="s">
        <v>102</v>
      </c>
      <c r="DW7" s="24">
        <v>0</v>
      </c>
      <c r="DX7" s="24">
        <v>0</v>
      </c>
      <c r="DY7" s="24" t="s">
        <v>102</v>
      </c>
      <c r="DZ7" s="24" t="s">
        <v>102</v>
      </c>
      <c r="EA7" s="24" t="s">
        <v>102</v>
      </c>
      <c r="EB7" s="24">
        <v>0.54</v>
      </c>
      <c r="EC7" s="24">
        <v>0.75</v>
      </c>
      <c r="ED7" s="24">
        <v>6.54</v>
      </c>
      <c r="EE7" s="24" t="s">
        <v>102</v>
      </c>
      <c r="EF7" s="24" t="s">
        <v>102</v>
      </c>
      <c r="EG7" s="24" t="s">
        <v>102</v>
      </c>
      <c r="EH7" s="24">
        <v>0</v>
      </c>
      <c r="EI7" s="24">
        <v>0</v>
      </c>
      <c r="EJ7" s="24" t="s">
        <v>102</v>
      </c>
      <c r="EK7" s="24" t="s">
        <v>102</v>
      </c>
      <c r="EL7" s="24" t="s">
        <v>102</v>
      </c>
      <c r="EM7" s="24">
        <v>0.09</v>
      </c>
      <c r="EN7" s="24">
        <v>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2023-01-20T02:29:43Z</cp:lastPrinted>
  <dcterms:created xsi:type="dcterms:W3CDTF">2023-01-12T23:26:06Z</dcterms:created>
  <dcterms:modified xsi:type="dcterms:W3CDTF">2023-01-20T02:29:45Z</dcterms:modified>
  <cp:category/>
</cp:coreProperties>
</file>