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mfs201\共有ディスク\190水道課\70水道庶務係\03HP関係\R6\経営比較分析表\"/>
    </mc:Choice>
  </mc:AlternateContent>
  <workbookProtection workbookAlgorithmName="SHA-512" workbookHashValue="gnn9jJbEVkI1rGFqiCfdSdFLroSbszibXo+VJksrBWk2VBzXM2KhlnAK32H7etD6Uj9FRorh8lBQBaBtFEV7DQ==" workbookSaltValue="8I7QjdaZ2DbJtu1phZQjyw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<sst xmlns="http://schemas.openxmlformats.org/spreadsheetml/2006/main" count="228" uniqueCount="116">
  <si>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</si>
  <si>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</si>
  <si>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</si>
  <si>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</si>
  <si>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</si>
  <si>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</si>
  <si>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</si>
  <si>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</si>
  <si>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</si>
  <si>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</si>
  <si>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</si>
  <si>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</si>
  <si>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</si>
  <si>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</si>
  <si>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</si>
  <si>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</si>
  <si>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</si>
  <si>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</si>
  <si>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</si>
  <si>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</si>
  <si>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</si>
  <si>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</si>
  <si>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</si>
  <si>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</si>
  <si>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</si>
  <si>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</si>
  <si>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</si>
  <si>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</si>
  <si>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</si>
  <si>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</si>
  <si>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</si>
  <si>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</si>
  <si>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</si>
  <si>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</si>
  <si>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</si>
  <si>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</si>
  <si>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</si>
  <si>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</si>
  <si>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</si>
  <si>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</si>
  <si>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</si>
  <si>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</si>
  <si>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</si>
  <si>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</si>
  <si>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</si>
  <si>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</si>
  <si>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</si>
  <si>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</si>
  <si>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</si>
  <si>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</si>
  <si>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</si>
  <si>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</si>
  <si>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</si>
  <si>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</si>
  <si>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</si>
  <si>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</si>
  <si>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</si>
  <si>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</si>
  <si>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</si>
  <si>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</si>
  <si>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</si>
  <si>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</si>
  <si>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</si>
  <si>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</si>
  <si>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</si>
  <si>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</si>
  <si>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</si>
  <si>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</si>
  <si>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</si>
  <si>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</si>
  <si>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</si>
  <si>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</si>
  <si>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</si>
  <si>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</si>
  <si>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</si>
  <si>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</si>
  <si>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</si>
  <si>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</si>
  <si>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</si>
  <si>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</si>
  <si>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</si>
  <si>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</si>
  <si>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</si>
  <si>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</si>
  <si>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</si>
  <si>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</si>
  <si>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</si>
  <si>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</si>
  <si>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</si>
  <si>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</si>
  <si>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</si>
  <si>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</si>
  <si>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</si>
  <si>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芽室町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</si>
  <si>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</si>
  <si>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</si>
  <si>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</si>
  <si>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</si>
  <si>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</si>
  <si>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</si>
  <si>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</si>
  <si>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</si>
  <si>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</si>
  <si>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</si>
  <si>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</si>
  <si>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</si>
  <si>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</si>
  <si>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</si>
  <si>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</si>
  <si>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</si>
  <si>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</si>
  <si>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</si>
  <si>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</si>
  <si>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有形固定資産減価償却率が類似団体平均を超えている。今後さらに老朽化による更新が増加すると考えられるため、計画的な更新を実施していく。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19">
      <t>ヘイキン</t>
    </rPh>
    <rPh sb="20" eb="21">
      <t>コ</t>
    </rPh>
    <rPh sb="26" eb="28">
      <t>コンゴ</t>
    </rPh>
    <rPh sb="31" eb="34">
      <t>ロウキュウカ</t>
    </rPh>
    <rPh sb="37" eb="39">
      <t>コウシン</t>
    </rPh>
    <rPh sb="40" eb="42">
      <t>ゾウカ</t>
    </rPh>
    <rPh sb="45" eb="46">
      <t>カンガ</t>
    </rPh>
    <rPh sb="53" eb="56">
      <t>ケイカクテキ</t>
    </rPh>
    <rPh sb="57" eb="59">
      <t>コウシン</t>
    </rPh>
    <rPh sb="60" eb="62">
      <t>ジッシ</t>
    </rPh>
    <phoneticPr fontId="4"/>
  </si>
  <si>
    <t>　現時点では経営は安定しているが、今後、管路や施設等の老朽化により更新費用の増加が予想されるため、事業の健全経営に向けて計画的に取り組んでいく。令和６年度からは簡易水道事業を会計統合している。</t>
    <rPh sb="1" eb="4">
      <t>ゲンジテン</t>
    </rPh>
    <rPh sb="6" eb="8">
      <t>ケイエイ</t>
    </rPh>
    <rPh sb="9" eb="11">
      <t>アンテイ</t>
    </rPh>
    <rPh sb="17" eb="19">
      <t>コンゴ</t>
    </rPh>
    <rPh sb="20" eb="22">
      <t>カンロ</t>
    </rPh>
    <rPh sb="23" eb="25">
      <t>シセツ</t>
    </rPh>
    <rPh sb="25" eb="26">
      <t>トウ</t>
    </rPh>
    <rPh sb="27" eb="30">
      <t>ロウキュウカ</t>
    </rPh>
    <rPh sb="33" eb="35">
      <t>コウシン</t>
    </rPh>
    <rPh sb="35" eb="37">
      <t>ヒヨウ</t>
    </rPh>
    <rPh sb="38" eb="40">
      <t>ゾウカ</t>
    </rPh>
    <rPh sb="41" eb="43">
      <t>ヨソウ</t>
    </rPh>
    <rPh sb="49" eb="51">
      <t>ジギョウ</t>
    </rPh>
    <rPh sb="52" eb="54">
      <t>ケンゼン</t>
    </rPh>
    <rPh sb="54" eb="56">
      <t>ケイエイ</t>
    </rPh>
    <rPh sb="57" eb="58">
      <t>ム</t>
    </rPh>
    <rPh sb="60" eb="63">
      <t>ケイカクテキ</t>
    </rPh>
    <rPh sb="64" eb="65">
      <t>ト</t>
    </rPh>
    <rPh sb="66" eb="67">
      <t>ク</t>
    </rPh>
    <rPh sb="72" eb="74">
      <t>レイワ</t>
    </rPh>
    <rPh sb="75" eb="77">
      <t>ネンド</t>
    </rPh>
    <rPh sb="80" eb="82">
      <t>カンイ</t>
    </rPh>
    <rPh sb="82" eb="84">
      <t>スイドウ</t>
    </rPh>
    <rPh sb="84" eb="86">
      <t>ジギョウ</t>
    </rPh>
    <rPh sb="87" eb="89">
      <t>カイケイ</t>
    </rPh>
    <rPh sb="89" eb="91">
      <t>トウゴウ</t>
    </rPh>
    <phoneticPr fontId="4"/>
  </si>
  <si>
    <t>　経常収支比率が減少した主な要因は長期前受金戻入の減であり、前年度同様、原油や物価高騰対策として、４か月間の基本料金減免を実施したことから、企業債残高対給水収益比率、料金回収率、給水原価、有収率は悪化が続いている。
　現段階においては早急な料金の見直しは必要ないが、将来的に管路更新等の投資が増加すると思われるため、計画的に料金の見直しを検討していく。
　施設利用率については減少が続いているが、企業の経済活動の縮小、節水意識の高まり、人口減少が要因と考えられる。</t>
    <rPh sb="3" eb="5">
      <t>シュウシ</t>
    </rPh>
    <rPh sb="5" eb="7">
      <t>ヒリツ</t>
    </rPh>
    <rPh sb="8" eb="10">
      <t>ゲンショウ</t>
    </rPh>
    <rPh sb="14" eb="16">
      <t>ヨウイン</t>
    </rPh>
    <rPh sb="30" eb="33">
      <t>ゼンネンド</t>
    </rPh>
    <rPh sb="33" eb="35">
      <t>ドウヨウ</t>
    </rPh>
    <rPh sb="36" eb="38">
      <t>ゲンユ</t>
    </rPh>
    <rPh sb="39" eb="41">
      <t>ブッカ</t>
    </rPh>
    <rPh sb="41" eb="43">
      <t>コウトウ</t>
    </rPh>
    <rPh sb="43" eb="45">
      <t>タイサク</t>
    </rPh>
    <rPh sb="51" eb="53">
      <t>ゲツカン</t>
    </rPh>
    <rPh sb="54" eb="56">
      <t>キホン</t>
    </rPh>
    <rPh sb="56" eb="58">
      <t>リョウキン</t>
    </rPh>
    <rPh sb="58" eb="60">
      <t>ゲンメン</t>
    </rPh>
    <rPh sb="61" eb="63">
      <t>ジッシ</t>
    </rPh>
    <rPh sb="70" eb="72">
      <t>キギョウ</t>
    </rPh>
    <rPh sb="72" eb="73">
      <t>サイ</t>
    </rPh>
    <rPh sb="73" eb="75">
      <t>ザンダカ</t>
    </rPh>
    <rPh sb="75" eb="76">
      <t>タイ</t>
    </rPh>
    <rPh sb="76" eb="78">
      <t>キュウスイ</t>
    </rPh>
    <rPh sb="78" eb="80">
      <t>シュウエキ</t>
    </rPh>
    <rPh sb="80" eb="82">
      <t>ヒリツ</t>
    </rPh>
    <rPh sb="83" eb="85">
      <t>リョウキン</t>
    </rPh>
    <rPh sb="85" eb="87">
      <t>カイシュウ</t>
    </rPh>
    <rPh sb="87" eb="88">
      <t>リツ</t>
    </rPh>
    <rPh sb="89" eb="91">
      <t>キュウスイ</t>
    </rPh>
    <rPh sb="91" eb="93">
      <t>ゲンカ</t>
    </rPh>
    <rPh sb="94" eb="97">
      <t>ユウシュウリツ</t>
    </rPh>
    <rPh sb="98" eb="100">
      <t>アッカ</t>
    </rPh>
    <rPh sb="101" eb="102">
      <t>ツヅ</t>
    </rPh>
    <rPh sb="109" eb="112">
      <t>ゲンダンカイ</t>
    </rPh>
    <rPh sb="117" eb="119">
      <t>ソウキュウ</t>
    </rPh>
    <rPh sb="120" eb="122">
      <t>リョウキン</t>
    </rPh>
    <rPh sb="123" eb="125">
      <t>ミナオ</t>
    </rPh>
    <rPh sb="127" eb="129">
      <t>ヒツヨウ</t>
    </rPh>
    <rPh sb="133" eb="136">
      <t>ショウライテキ</t>
    </rPh>
    <rPh sb="137" eb="139">
      <t>カンロ</t>
    </rPh>
    <rPh sb="139" eb="141">
      <t>コウシン</t>
    </rPh>
    <rPh sb="141" eb="142">
      <t>トウ</t>
    </rPh>
    <rPh sb="143" eb="145">
      <t>トウシ</t>
    </rPh>
    <rPh sb="146" eb="148">
      <t>ゾウカ</t>
    </rPh>
    <rPh sb="151" eb="152">
      <t>オモ</t>
    </rPh>
    <rPh sb="158" eb="161">
      <t>ケイカクテキ</t>
    </rPh>
    <rPh sb="162" eb="164">
      <t>リョウキン</t>
    </rPh>
    <rPh sb="165" eb="167">
      <t>ミナオ</t>
    </rPh>
    <rPh sb="169" eb="171">
      <t>ケントウ</t>
    </rPh>
    <rPh sb="178" eb="180">
      <t>シセツ</t>
    </rPh>
    <rPh sb="180" eb="183">
      <t>リヨウリツ</t>
    </rPh>
    <rPh sb="188" eb="190">
      <t>ゲンショウ</t>
    </rPh>
    <rPh sb="191" eb="192">
      <t>ツヅ</t>
    </rPh>
    <rPh sb="198" eb="200">
      <t>キギョウ</t>
    </rPh>
    <rPh sb="201" eb="203">
      <t>ケイザイ</t>
    </rPh>
    <rPh sb="203" eb="205">
      <t>カツドウ</t>
    </rPh>
    <rPh sb="206" eb="208">
      <t>シュクショウ</t>
    </rPh>
    <rPh sb="209" eb="211">
      <t>セッスイ</t>
    </rPh>
    <rPh sb="211" eb="213">
      <t>イシキ</t>
    </rPh>
    <rPh sb="214" eb="215">
      <t>タカ</t>
    </rPh>
    <rPh sb="218" eb="220">
      <t>ジンコウ</t>
    </rPh>
    <rPh sb="220" eb="222">
      <t>ゲンショウ</t>
    </rPh>
    <rPh sb="223" eb="225">
      <t>ヨウイン</t>
    </rPh>
    <rPh sb="226" eb="22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</si>
</sst>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0.11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0-45FB-947F-5F19F9FB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0.42</c:v>
                </c:pt>
                <c:pt idx="1">
                  <c:v>0.44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0-45FB-947F-5F19F9FB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55.64</c:v>
                </c:pt>
                <c:pt idx="1">
                  <c:v>55.35</c:v>
                </c:pt>
                <c:pt idx="2">
                  <c:v>52.97</c:v>
                </c:pt>
                <c:pt idx="3">
                  <c:v>51.8</c:v>
                </c:pt>
                <c:pt idx="4">
                  <c:v>51.41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E-4056-BEE2-E3AA1839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54.05</c:v>
                </c:pt>
                <c:pt idx="1">
                  <c:v>54.43</c:v>
                </c:pt>
                <c:pt idx="2">
                  <c:v>53.87</c:v>
                </c:pt>
                <c:pt idx="3">
                  <c:v>54.49</c:v>
                </c:pt>
                <c:pt idx="4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E-4056-BEE2-E3AA1839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88.37</c:v>
                </c:pt>
                <c:pt idx="1">
                  <c:v>90.98</c:v>
                </c:pt>
                <c:pt idx="2">
                  <c:v>93.89</c:v>
                </c:pt>
                <c:pt idx="3">
                  <c:v>79.94</c:v>
                </c:pt>
                <c:pt idx="4">
                  <c:v>79.760000000000005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3-4A43-A2AB-4E147F905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80.510000000000005</c:v>
                </c:pt>
                <c:pt idx="1">
                  <c:v>79.44</c:v>
                </c:pt>
                <c:pt idx="2">
                  <c:v>79.489999999999995</c:v>
                </c:pt>
                <c:pt idx="3">
                  <c:v>78.8</c:v>
                </c:pt>
                <c:pt idx="4">
                  <c:v>77.98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3-4A43-A2AB-4E147F905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111.89</c:v>
                </c:pt>
                <c:pt idx="1">
                  <c:v>112.5</c:v>
                </c:pt>
                <c:pt idx="2">
                  <c:v>113.85</c:v>
                </c:pt>
                <c:pt idx="3">
                  <c:v>115.12</c:v>
                </c:pt>
                <c:pt idx="4">
                  <c:v>109.59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6-4DFD-BA74-2D4EB42A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108.46</c:v>
                </c:pt>
                <c:pt idx="1">
                  <c:v>109.02</c:v>
                </c:pt>
                <c:pt idx="2">
                  <c:v>107.81</c:v>
                </c:pt>
                <c:pt idx="3">
                  <c:v>107.21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6-4DFD-BA74-2D4EB42A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46.54</c:v>
                </c:pt>
                <c:pt idx="1">
                  <c:v>48.39</c:v>
                </c:pt>
                <c:pt idx="2">
                  <c:v>50.27</c:v>
                </c:pt>
                <c:pt idx="3">
                  <c:v>52.09</c:v>
                </c:pt>
                <c:pt idx="4">
                  <c:v>53.39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F-473A-B52C-F9C042E7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49.12</c:v>
                </c:pt>
                <c:pt idx="1">
                  <c:v>49.39</c:v>
                </c:pt>
                <c:pt idx="2">
                  <c:v>50.75</c:v>
                </c:pt>
                <c:pt idx="3">
                  <c:v>51.72</c:v>
                </c:pt>
                <c:pt idx="4">
                  <c:v>52.27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F-473A-B52C-F9C042E7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7.22</c:v>
                </c:pt>
                <c:pt idx="1">
                  <c:v>7.8</c:v>
                </c:pt>
                <c:pt idx="2">
                  <c:v>8.73</c:v>
                </c:pt>
                <c:pt idx="3">
                  <c:v>10.62</c:v>
                </c:pt>
                <c:pt idx="4">
                  <c:v>11.98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083-B00A-6CDA05A2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16.760000000000002</c:v>
                </c:pt>
                <c:pt idx="1">
                  <c:v>18.57</c:v>
                </c:pt>
                <c:pt idx="2">
                  <c:v>21.14</c:v>
                </c:pt>
                <c:pt idx="3">
                  <c:v>22.12</c:v>
                </c:pt>
                <c:pt idx="4">
                  <c:v>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083-B00A-6CDA05A2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D-488E-A593-D14CE9F7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11.94</c:v>
                </c:pt>
                <c:pt idx="1">
                  <c:v>11</c:v>
                </c:pt>
                <c:pt idx="2">
                  <c:v>8.86</c:v>
                </c:pt>
                <c:pt idx="3">
                  <c:v>7.65</c:v>
                </c:pt>
                <c:pt idx="4">
                  <c:v>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D-488E-A593-D14CE9F7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130.21</c:v>
                </c:pt>
                <c:pt idx="1">
                  <c:v>136.52000000000001</c:v>
                </c:pt>
                <c:pt idx="2">
                  <c:v>151.91</c:v>
                </c:pt>
                <c:pt idx="3">
                  <c:v>175.54</c:v>
                </c:pt>
                <c:pt idx="4">
                  <c:v>197.25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5-4B4D-AE48-DBE7EAD8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362.93</c:v>
                </c:pt>
                <c:pt idx="1">
                  <c:v>371.81</c:v>
                </c:pt>
                <c:pt idx="2">
                  <c:v>384.23</c:v>
                </c:pt>
                <c:pt idx="3">
                  <c:v>364.3</c:v>
                </c:pt>
                <c:pt idx="4">
                  <c:v>378.87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5-4B4D-AE48-DBE7EAD8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446.01</c:v>
                </c:pt>
                <c:pt idx="1">
                  <c:v>414.97</c:v>
                </c:pt>
                <c:pt idx="2">
                  <c:v>394.8</c:v>
                </c:pt>
                <c:pt idx="3">
                  <c:v>450.62</c:v>
                </c:pt>
                <c:pt idx="4">
                  <c:v>437.47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2-43CD-AB18-DECD307E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439.05</c:v>
                </c:pt>
                <c:pt idx="1">
                  <c:v>465.85</c:v>
                </c:pt>
                <c:pt idx="2">
                  <c:v>439.43</c:v>
                </c:pt>
                <c:pt idx="3">
                  <c:v>438.41</c:v>
                </c:pt>
                <c:pt idx="4">
                  <c:v>430.23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2-43CD-AB18-DECD307E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108.75</c:v>
                </c:pt>
                <c:pt idx="1">
                  <c:v>110.44</c:v>
                </c:pt>
                <c:pt idx="2">
                  <c:v>112.01</c:v>
                </c:pt>
                <c:pt idx="3">
                  <c:v>93.63</c:v>
                </c:pt>
                <c:pt idx="4">
                  <c:v>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9-4E92-88B0-16E4D6E3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95.26</c:v>
                </c:pt>
                <c:pt idx="1">
                  <c:v>92.39</c:v>
                </c:pt>
                <c:pt idx="2">
                  <c:v>94.41</c:v>
                </c:pt>
                <c:pt idx="3">
                  <c:v>90.96</c:v>
                </c:pt>
                <c:pt idx="4">
                  <c:v>90.66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9-4E92-88B0-16E4D6E3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237.04</c:v>
                </c:pt>
                <c:pt idx="1">
                  <c:v>232.53</c:v>
                </c:pt>
                <c:pt idx="2">
                  <c:v>229.35</c:v>
                </c:pt>
                <c:pt idx="3">
                  <c:v>273.58999999999997</c:v>
                </c:pt>
                <c:pt idx="4">
                  <c:v>287.60000000000002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3C9-8DE9-AE993AA8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192.82</c:v>
                </c:pt>
                <c:pt idx="1">
                  <c:v>192.98</c:v>
                </c:pt>
                <c:pt idx="2">
                  <c:v>192.13</c:v>
                </c:pt>
                <c:pt idx="3">
                  <c:v>197.04</c:v>
                </c:pt>
                <c:pt idx="4">
                  <c:v>199.33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E-43C9-8DE9-AE993AA8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北海道　芽室町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A7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17955</v>
      </c>
      <c r="AM8" s="65"/>
      <c r="AN8" s="65"/>
      <c r="AO8" s="65"/>
      <c r="AP8" s="65"/>
      <c r="AQ8" s="65"/>
      <c r="AR8" s="65"/>
      <c r="AS8" s="65"/>
      <c r="AT8" s="36">
        <f>データ!$S$6</f>
        <v>513.76</v>
      </c>
      <c r="AU8" s="37"/>
      <c r="AV8" s="37"/>
      <c r="AW8" s="37"/>
      <c r="AX8" s="37"/>
      <c r="AY8" s="37"/>
      <c r="AZ8" s="37"/>
      <c r="BA8" s="37"/>
      <c r="BB8" s="54">
        <f>データ!$T$6</f>
        <v>34.950000000000003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67.95</v>
      </c>
      <c r="J10" s="37"/>
      <c r="K10" s="37"/>
      <c r="L10" s="37"/>
      <c r="M10" s="37"/>
      <c r="N10" s="37"/>
      <c r="O10" s="64"/>
      <c r="P10" s="54">
        <f>データ!$P$6</f>
        <v>81.99</v>
      </c>
      <c r="Q10" s="54"/>
      <c r="R10" s="54"/>
      <c r="S10" s="54"/>
      <c r="T10" s="54"/>
      <c r="U10" s="54"/>
      <c r="V10" s="54"/>
      <c r="W10" s="65">
        <f>データ!$Q$6</f>
        <v>5247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14624</v>
      </c>
      <c r="AM10" s="65"/>
      <c r="AN10" s="65"/>
      <c r="AO10" s="65"/>
      <c r="AP10" s="65"/>
      <c r="AQ10" s="65"/>
      <c r="AR10" s="65"/>
      <c r="AS10" s="65"/>
      <c r="AT10" s="36">
        <f>データ!$V$6</f>
        <v>94.54</v>
      </c>
      <c r="AU10" s="37"/>
      <c r="AV10" s="37"/>
      <c r="AW10" s="37"/>
      <c r="AX10" s="37"/>
      <c r="AY10" s="37"/>
      <c r="AZ10" s="37"/>
      <c r="BA10" s="37"/>
      <c r="BB10" s="54">
        <f>データ!$W$6</f>
        <v>154.69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115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113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114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QoAi9iPY2vmShvJvIRbW31YxFw5Q0uPf4/3uj0t0BUZ6a6+/AidyOJ0eM/rM22K0j6GYaKUJs9dOGigZ4FUCtQ==" saltValue="UWf9X9RPaHXsrW40Bd2+e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16373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北海道　芽室町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67.95</v>
      </c>
      <c r="P6" s="21">
        <f t="shared" si="3"/>
        <v>81.99</v>
      </c>
      <c r="Q6" s="21">
        <f t="shared" si="3"/>
        <v>5247</v>
      </c>
      <c r="R6" s="21">
        <f t="shared" si="3"/>
        <v>17955</v>
      </c>
      <c r="S6" s="21">
        <f t="shared" si="3"/>
        <v>513.76</v>
      </c>
      <c r="T6" s="21">
        <f t="shared" si="3"/>
        <v>34.950000000000003</v>
      </c>
      <c r="U6" s="21">
        <f t="shared" si="3"/>
        <v>14624</v>
      </c>
      <c r="V6" s="21">
        <f t="shared" si="3"/>
        <v>94.54</v>
      </c>
      <c r="W6" s="21">
        <f t="shared" si="3"/>
        <v>154.69</v>
      </c>
      <c r="X6" s="22">
        <f>IF(X7="",NA(),X7)</f>
        <v>111.89</v>
      </c>
      <c r="Y6" s="22">
        <f t="shared" ref="Y6:AG6" si="4">IF(Y7="",NA(),Y7)</f>
        <v>112.5</v>
      </c>
      <c r="Z6" s="22">
        <f t="shared" si="4"/>
        <v>113.85</v>
      </c>
      <c r="AA6" s="22">
        <f t="shared" si="4"/>
        <v>115.12</v>
      </c>
      <c r="AB6" s="22">
        <f t="shared" si="4"/>
        <v>109.59</v>
      </c>
      <c r="AC6" s="22">
        <f t="shared" si="4"/>
        <v>108.46</v>
      </c>
      <c r="AD6" s="22">
        <f t="shared" si="4"/>
        <v>109.02</v>
      </c>
      <c r="AE6" s="22">
        <f t="shared" si="4"/>
        <v>107.81</v>
      </c>
      <c r="AF6" s="22">
        <f t="shared" si="4"/>
        <v>107.21</v>
      </c>
      <c r="AG6" s="22">
        <f t="shared" si="4"/>
        <v>105.97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11.94</v>
      </c>
      <c r="AO6" s="22">
        <f t="shared" si="5"/>
        <v>11</v>
      </c>
      <c r="AP6" s="22">
        <f t="shared" si="5"/>
        <v>8.86</v>
      </c>
      <c r="AQ6" s="22">
        <f t="shared" si="5"/>
        <v>7.65</v>
      </c>
      <c r="AR6" s="22">
        <f t="shared" si="5"/>
        <v>8.52</v>
      </c>
      <c r="AS6" s="21" t="str">
        <f>IF(AS7="","",IF(AS7="-","【-】","【"&amp;SUBSTITUTE(TEXT(AS7,"#,##0.00"),"-","△")&amp;"】"))</f>
        <v>【1.50】</v>
      </c>
      <c r="AT6" s="22">
        <f>IF(AT7="",NA(),AT7)</f>
        <v>130.21</v>
      </c>
      <c r="AU6" s="22">
        <f t="shared" ref="AU6:BC6" si="6">IF(AU7="",NA(),AU7)</f>
        <v>136.52000000000001</v>
      </c>
      <c r="AV6" s="22">
        <f t="shared" si="6"/>
        <v>151.91</v>
      </c>
      <c r="AW6" s="22">
        <f t="shared" si="6"/>
        <v>175.54</v>
      </c>
      <c r="AX6" s="22">
        <f t="shared" si="6"/>
        <v>197.25</v>
      </c>
      <c r="AY6" s="22">
        <f t="shared" si="6"/>
        <v>362.93</v>
      </c>
      <c r="AZ6" s="22">
        <f t="shared" si="6"/>
        <v>371.81</v>
      </c>
      <c r="BA6" s="22">
        <f t="shared" si="6"/>
        <v>384.23</v>
      </c>
      <c r="BB6" s="22">
        <f t="shared" si="6"/>
        <v>364.3</v>
      </c>
      <c r="BC6" s="22">
        <f t="shared" si="6"/>
        <v>378.87</v>
      </c>
      <c r="BD6" s="21" t="str">
        <f>IF(BD7="","",IF(BD7="-","【-】","【"&amp;SUBSTITUTE(TEXT(BD7,"#,##0.00"),"-","△")&amp;"】"))</f>
        <v>【243.36】</v>
      </c>
      <c r="BE6" s="22">
        <f>IF(BE7="",NA(),BE7)</f>
        <v>446.01</v>
      </c>
      <c r="BF6" s="22">
        <f t="shared" ref="BF6:BN6" si="7">IF(BF7="",NA(),BF7)</f>
        <v>414.97</v>
      </c>
      <c r="BG6" s="22">
        <f t="shared" si="7"/>
        <v>394.8</v>
      </c>
      <c r="BH6" s="22">
        <f t="shared" si="7"/>
        <v>450.62</v>
      </c>
      <c r="BI6" s="22">
        <f t="shared" si="7"/>
        <v>437.47</v>
      </c>
      <c r="BJ6" s="22">
        <f t="shared" si="7"/>
        <v>439.05</v>
      </c>
      <c r="BK6" s="22">
        <f t="shared" si="7"/>
        <v>465.85</v>
      </c>
      <c r="BL6" s="22">
        <f t="shared" si="7"/>
        <v>439.43</v>
      </c>
      <c r="BM6" s="22">
        <f t="shared" si="7"/>
        <v>438.41</v>
      </c>
      <c r="BN6" s="22">
        <f t="shared" si="7"/>
        <v>430.23</v>
      </c>
      <c r="BO6" s="21" t="str">
        <f>IF(BO7="","",IF(BO7="-","【-】","【"&amp;SUBSTITUTE(TEXT(BO7,"#,##0.00"),"-","△")&amp;"】"))</f>
        <v>【265.93】</v>
      </c>
      <c r="BP6" s="22">
        <f>IF(BP7="",NA(),BP7)</f>
        <v>108.75</v>
      </c>
      <c r="BQ6" s="22">
        <f t="shared" ref="BQ6:BY6" si="8">IF(BQ7="",NA(),BQ7)</f>
        <v>110.44</v>
      </c>
      <c r="BR6" s="22">
        <f t="shared" si="8"/>
        <v>112.01</v>
      </c>
      <c r="BS6" s="22">
        <f t="shared" si="8"/>
        <v>93.63</v>
      </c>
      <c r="BT6" s="22">
        <f t="shared" si="8"/>
        <v>89.46</v>
      </c>
      <c r="BU6" s="22">
        <f t="shared" si="8"/>
        <v>95.26</v>
      </c>
      <c r="BV6" s="22">
        <f t="shared" si="8"/>
        <v>92.39</v>
      </c>
      <c r="BW6" s="22">
        <f t="shared" si="8"/>
        <v>94.41</v>
      </c>
      <c r="BX6" s="22">
        <f t="shared" si="8"/>
        <v>90.96</v>
      </c>
      <c r="BY6" s="22">
        <f t="shared" si="8"/>
        <v>90.66</v>
      </c>
      <c r="BZ6" s="21" t="str">
        <f>IF(BZ7="","",IF(BZ7="-","【-】","【"&amp;SUBSTITUTE(TEXT(BZ7,"#,##0.00"),"-","△")&amp;"】"))</f>
        <v>【97.82】</v>
      </c>
      <c r="CA6" s="22">
        <f>IF(CA7="",NA(),CA7)</f>
        <v>237.04</v>
      </c>
      <c r="CB6" s="22">
        <f t="shared" ref="CB6:CJ6" si="9">IF(CB7="",NA(),CB7)</f>
        <v>232.53</v>
      </c>
      <c r="CC6" s="22">
        <f t="shared" si="9"/>
        <v>229.35</v>
      </c>
      <c r="CD6" s="22">
        <f t="shared" si="9"/>
        <v>273.58999999999997</v>
      </c>
      <c r="CE6" s="22">
        <f t="shared" si="9"/>
        <v>287.60000000000002</v>
      </c>
      <c r="CF6" s="22">
        <f t="shared" si="9"/>
        <v>192.82</v>
      </c>
      <c r="CG6" s="22">
        <f t="shared" si="9"/>
        <v>192.98</v>
      </c>
      <c r="CH6" s="22">
        <f t="shared" si="9"/>
        <v>192.13</v>
      </c>
      <c r="CI6" s="22">
        <f t="shared" si="9"/>
        <v>197.04</v>
      </c>
      <c r="CJ6" s="22">
        <f t="shared" si="9"/>
        <v>199.33</v>
      </c>
      <c r="CK6" s="21" t="str">
        <f>IF(CK7="","",IF(CK7="-","【-】","【"&amp;SUBSTITUTE(TEXT(CK7,"#,##0.00"),"-","△")&amp;"】"))</f>
        <v>【177.56】</v>
      </c>
      <c r="CL6" s="22">
        <f>IF(CL7="",NA(),CL7)</f>
        <v>55.64</v>
      </c>
      <c r="CM6" s="22">
        <f t="shared" ref="CM6:CU6" si="10">IF(CM7="",NA(),CM7)</f>
        <v>55.35</v>
      </c>
      <c r="CN6" s="22">
        <f t="shared" si="10"/>
        <v>52.97</v>
      </c>
      <c r="CO6" s="22">
        <f t="shared" si="10"/>
        <v>51.8</v>
      </c>
      <c r="CP6" s="22">
        <f t="shared" si="10"/>
        <v>51.41</v>
      </c>
      <c r="CQ6" s="22">
        <f t="shared" si="10"/>
        <v>54.05</v>
      </c>
      <c r="CR6" s="22">
        <f t="shared" si="10"/>
        <v>54.43</v>
      </c>
      <c r="CS6" s="22">
        <f t="shared" si="10"/>
        <v>53.87</v>
      </c>
      <c r="CT6" s="22">
        <f t="shared" si="10"/>
        <v>54.49</v>
      </c>
      <c r="CU6" s="22">
        <f t="shared" si="10"/>
        <v>54.8</v>
      </c>
      <c r="CV6" s="21" t="str">
        <f>IF(CV7="","",IF(CV7="-","【-】","【"&amp;SUBSTITUTE(TEXT(CV7,"#,##0.00"),"-","△")&amp;"】"))</f>
        <v>【59.81】</v>
      </c>
      <c r="CW6" s="22">
        <f>IF(CW7="",NA(),CW7)</f>
        <v>88.37</v>
      </c>
      <c r="CX6" s="22">
        <f t="shared" ref="CX6:DF6" si="11">IF(CX7="",NA(),CX7)</f>
        <v>90.98</v>
      </c>
      <c r="CY6" s="22">
        <f t="shared" si="11"/>
        <v>93.89</v>
      </c>
      <c r="CZ6" s="22">
        <f t="shared" si="11"/>
        <v>79.94</v>
      </c>
      <c r="DA6" s="22">
        <f t="shared" si="11"/>
        <v>79.760000000000005</v>
      </c>
      <c r="DB6" s="22">
        <f t="shared" si="11"/>
        <v>80.510000000000005</v>
      </c>
      <c r="DC6" s="22">
        <f t="shared" si="11"/>
        <v>79.44</v>
      </c>
      <c r="DD6" s="22">
        <f t="shared" si="11"/>
        <v>79.489999999999995</v>
      </c>
      <c r="DE6" s="22">
        <f t="shared" si="11"/>
        <v>78.8</v>
      </c>
      <c r="DF6" s="22">
        <f t="shared" si="11"/>
        <v>77.98</v>
      </c>
      <c r="DG6" s="21" t="str">
        <f>IF(DG7="","",IF(DG7="-","【-】","【"&amp;SUBSTITUTE(TEXT(DG7,"#,##0.00"),"-","△")&amp;"】"))</f>
        <v>【89.42】</v>
      </c>
      <c r="DH6" s="22">
        <f>IF(DH7="",NA(),DH7)</f>
        <v>46.54</v>
      </c>
      <c r="DI6" s="22">
        <f t="shared" ref="DI6:DQ6" si="12">IF(DI7="",NA(),DI7)</f>
        <v>48.39</v>
      </c>
      <c r="DJ6" s="22">
        <f t="shared" si="12"/>
        <v>50.27</v>
      </c>
      <c r="DK6" s="22">
        <f t="shared" si="12"/>
        <v>52.09</v>
      </c>
      <c r="DL6" s="22">
        <f t="shared" si="12"/>
        <v>53.39</v>
      </c>
      <c r="DM6" s="22">
        <f t="shared" si="12"/>
        <v>49.12</v>
      </c>
      <c r="DN6" s="22">
        <f t="shared" si="12"/>
        <v>49.39</v>
      </c>
      <c r="DO6" s="22">
        <f t="shared" si="12"/>
        <v>50.75</v>
      </c>
      <c r="DP6" s="22">
        <f t="shared" si="12"/>
        <v>51.72</v>
      </c>
      <c r="DQ6" s="22">
        <f t="shared" si="12"/>
        <v>52.27</v>
      </c>
      <c r="DR6" s="21" t="str">
        <f>IF(DR7="","",IF(DR7="-","【-】","【"&amp;SUBSTITUTE(TEXT(DR7,"#,##0.00"),"-","△")&amp;"】"))</f>
        <v>【52.02】</v>
      </c>
      <c r="DS6" s="22">
        <f>IF(DS7="",NA(),DS7)</f>
        <v>7.22</v>
      </c>
      <c r="DT6" s="22">
        <f t="shared" ref="DT6:EB6" si="13">IF(DT7="",NA(),DT7)</f>
        <v>7.8</v>
      </c>
      <c r="DU6" s="22">
        <f t="shared" si="13"/>
        <v>8.73</v>
      </c>
      <c r="DV6" s="22">
        <f t="shared" si="13"/>
        <v>10.62</v>
      </c>
      <c r="DW6" s="22">
        <f t="shared" si="13"/>
        <v>11.98</v>
      </c>
      <c r="DX6" s="22">
        <f t="shared" si="13"/>
        <v>16.760000000000002</v>
      </c>
      <c r="DY6" s="22">
        <f t="shared" si="13"/>
        <v>18.57</v>
      </c>
      <c r="DZ6" s="22">
        <f t="shared" si="13"/>
        <v>21.14</v>
      </c>
      <c r="EA6" s="22">
        <f t="shared" si="13"/>
        <v>22.12</v>
      </c>
      <c r="EB6" s="22">
        <f t="shared" si="13"/>
        <v>25.67</v>
      </c>
      <c r="EC6" s="21" t="str">
        <f>IF(EC7="","",IF(EC7="-","【-】","【"&amp;SUBSTITUTE(TEXT(EC7,"#,##0.00"),"-","△")&amp;"】"))</f>
        <v>【25.37】</v>
      </c>
      <c r="ED6" s="22">
        <f>IF(ED7="",NA(),ED7)</f>
        <v>0.13</v>
      </c>
      <c r="EE6" s="22">
        <f t="shared" ref="EE6:EM6" si="14">IF(EE7="",NA(),EE7)</f>
        <v>0.14000000000000001</v>
      </c>
      <c r="EF6" s="22">
        <f t="shared" si="14"/>
        <v>0.13</v>
      </c>
      <c r="EG6" s="22">
        <f t="shared" si="14"/>
        <v>0.11</v>
      </c>
      <c r="EH6" s="22">
        <f t="shared" si="14"/>
        <v>0.24</v>
      </c>
      <c r="EI6" s="22">
        <f t="shared" si="14"/>
        <v>0.42</v>
      </c>
      <c r="EJ6" s="22">
        <f t="shared" si="14"/>
        <v>0.44</v>
      </c>
      <c r="EK6" s="22">
        <f t="shared" si="14"/>
        <v>0.5</v>
      </c>
      <c r="EL6" s="22">
        <f t="shared" si="14"/>
        <v>0.4</v>
      </c>
      <c r="EM6" s="22">
        <f t="shared" si="14"/>
        <v>0.4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16373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67.95</v>
      </c>
      <c r="P7" s="25">
        <v>81.99</v>
      </c>
      <c r="Q7" s="25">
        <v>5247</v>
      </c>
      <c r="R7" s="25">
        <v>17955</v>
      </c>
      <c r="S7" s="25">
        <v>513.76</v>
      </c>
      <c r="T7" s="25">
        <v>34.950000000000003</v>
      </c>
      <c r="U7" s="25">
        <v>14624</v>
      </c>
      <c r="V7" s="25">
        <v>94.54</v>
      </c>
      <c r="W7" s="25">
        <v>154.69</v>
      </c>
      <c r="X7" s="25">
        <v>111.89</v>
      </c>
      <c r="Y7" s="25">
        <v>112.5</v>
      </c>
      <c r="Z7" s="25">
        <v>113.85</v>
      </c>
      <c r="AA7" s="25">
        <v>115.12</v>
      </c>
      <c r="AB7" s="25">
        <v>109.59</v>
      </c>
      <c r="AC7" s="25">
        <v>108.46</v>
      </c>
      <c r="AD7" s="25">
        <v>109.02</v>
      </c>
      <c r="AE7" s="25">
        <v>107.81</v>
      </c>
      <c r="AF7" s="25">
        <v>107.21</v>
      </c>
      <c r="AG7" s="25">
        <v>105.97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11.94</v>
      </c>
      <c r="AO7" s="25">
        <v>11</v>
      </c>
      <c r="AP7" s="25">
        <v>8.86</v>
      </c>
      <c r="AQ7" s="25">
        <v>7.65</v>
      </c>
      <c r="AR7" s="25">
        <v>8.52</v>
      </c>
      <c r="AS7" s="25">
        <v>1.5</v>
      </c>
      <c r="AT7" s="25">
        <v>130.21</v>
      </c>
      <c r="AU7" s="25">
        <v>136.52000000000001</v>
      </c>
      <c r="AV7" s="25">
        <v>151.91</v>
      </c>
      <c r="AW7" s="25">
        <v>175.54</v>
      </c>
      <c r="AX7" s="25">
        <v>197.25</v>
      </c>
      <c r="AY7" s="25">
        <v>362.93</v>
      </c>
      <c r="AZ7" s="25">
        <v>371.81</v>
      </c>
      <c r="BA7" s="25">
        <v>384.23</v>
      </c>
      <c r="BB7" s="25">
        <v>364.3</v>
      </c>
      <c r="BC7" s="25">
        <v>378.87</v>
      </c>
      <c r="BD7" s="25">
        <v>243.36</v>
      </c>
      <c r="BE7" s="25">
        <v>446.01</v>
      </c>
      <c r="BF7" s="25">
        <v>414.97</v>
      </c>
      <c r="BG7" s="25">
        <v>394.8</v>
      </c>
      <c r="BH7" s="25">
        <v>450.62</v>
      </c>
      <c r="BI7" s="25">
        <v>437.47</v>
      </c>
      <c r="BJ7" s="25">
        <v>439.05</v>
      </c>
      <c r="BK7" s="25">
        <v>465.85</v>
      </c>
      <c r="BL7" s="25">
        <v>439.43</v>
      </c>
      <c r="BM7" s="25">
        <v>438.41</v>
      </c>
      <c r="BN7" s="25">
        <v>430.23</v>
      </c>
      <c r="BO7" s="25">
        <v>265.93</v>
      </c>
      <c r="BP7" s="25">
        <v>108.75</v>
      </c>
      <c r="BQ7" s="25">
        <v>110.44</v>
      </c>
      <c r="BR7" s="25">
        <v>112.01</v>
      </c>
      <c r="BS7" s="25">
        <v>93.63</v>
      </c>
      <c r="BT7" s="25">
        <v>89.46</v>
      </c>
      <c r="BU7" s="25">
        <v>95.26</v>
      </c>
      <c r="BV7" s="25">
        <v>92.39</v>
      </c>
      <c r="BW7" s="25">
        <v>94.41</v>
      </c>
      <c r="BX7" s="25">
        <v>90.96</v>
      </c>
      <c r="BY7" s="25">
        <v>90.66</v>
      </c>
      <c r="BZ7" s="25">
        <v>97.82</v>
      </c>
      <c r="CA7" s="25">
        <v>237.04</v>
      </c>
      <c r="CB7" s="25">
        <v>232.53</v>
      </c>
      <c r="CC7" s="25">
        <v>229.35</v>
      </c>
      <c r="CD7" s="25">
        <v>273.58999999999997</v>
      </c>
      <c r="CE7" s="25">
        <v>287.60000000000002</v>
      </c>
      <c r="CF7" s="25">
        <v>192.82</v>
      </c>
      <c r="CG7" s="25">
        <v>192.98</v>
      </c>
      <c r="CH7" s="25">
        <v>192.13</v>
      </c>
      <c r="CI7" s="25">
        <v>197.04</v>
      </c>
      <c r="CJ7" s="25">
        <v>199.33</v>
      </c>
      <c r="CK7" s="25">
        <v>177.56</v>
      </c>
      <c r="CL7" s="25">
        <v>55.64</v>
      </c>
      <c r="CM7" s="25">
        <v>55.35</v>
      </c>
      <c r="CN7" s="25">
        <v>52.97</v>
      </c>
      <c r="CO7" s="25">
        <v>51.8</v>
      </c>
      <c r="CP7" s="25">
        <v>51.41</v>
      </c>
      <c r="CQ7" s="25">
        <v>54.05</v>
      </c>
      <c r="CR7" s="25">
        <v>54.43</v>
      </c>
      <c r="CS7" s="25">
        <v>53.87</v>
      </c>
      <c r="CT7" s="25">
        <v>54.49</v>
      </c>
      <c r="CU7" s="25">
        <v>54.8</v>
      </c>
      <c r="CV7" s="25">
        <v>59.81</v>
      </c>
      <c r="CW7" s="25">
        <v>88.37</v>
      </c>
      <c r="CX7" s="25">
        <v>90.98</v>
      </c>
      <c r="CY7" s="25">
        <v>93.89</v>
      </c>
      <c r="CZ7" s="25">
        <v>79.94</v>
      </c>
      <c r="DA7" s="25">
        <v>79.760000000000005</v>
      </c>
      <c r="DB7" s="25">
        <v>80.510000000000005</v>
      </c>
      <c r="DC7" s="25">
        <v>79.44</v>
      </c>
      <c r="DD7" s="25">
        <v>79.489999999999995</v>
      </c>
      <c r="DE7" s="25">
        <v>78.8</v>
      </c>
      <c r="DF7" s="25">
        <v>77.98</v>
      </c>
      <c r="DG7" s="25">
        <v>89.42</v>
      </c>
      <c r="DH7" s="25">
        <v>46.54</v>
      </c>
      <c r="DI7" s="25">
        <v>48.39</v>
      </c>
      <c r="DJ7" s="25">
        <v>50.27</v>
      </c>
      <c r="DK7" s="25">
        <v>52.09</v>
      </c>
      <c r="DL7" s="25">
        <v>53.39</v>
      </c>
      <c r="DM7" s="25">
        <v>49.12</v>
      </c>
      <c r="DN7" s="25">
        <v>49.39</v>
      </c>
      <c r="DO7" s="25">
        <v>50.75</v>
      </c>
      <c r="DP7" s="25">
        <v>51.72</v>
      </c>
      <c r="DQ7" s="25">
        <v>52.27</v>
      </c>
      <c r="DR7" s="25">
        <v>52.02</v>
      </c>
      <c r="DS7" s="25">
        <v>7.22</v>
      </c>
      <c r="DT7" s="25">
        <v>7.8</v>
      </c>
      <c r="DU7" s="25">
        <v>8.73</v>
      </c>
      <c r="DV7" s="25">
        <v>10.62</v>
      </c>
      <c r="DW7" s="25">
        <v>11.98</v>
      </c>
      <c r="DX7" s="25">
        <v>16.760000000000002</v>
      </c>
      <c r="DY7" s="25">
        <v>18.57</v>
      </c>
      <c r="DZ7" s="25">
        <v>21.14</v>
      </c>
      <c r="EA7" s="25">
        <v>22.12</v>
      </c>
      <c r="EB7" s="25">
        <v>25.67</v>
      </c>
      <c r="EC7" s="25">
        <v>25.37</v>
      </c>
      <c r="ED7" s="25">
        <v>0.13</v>
      </c>
      <c r="EE7" s="25">
        <v>0.14000000000000001</v>
      </c>
      <c r="EF7" s="25">
        <v>0.13</v>
      </c>
      <c r="EG7" s="25">
        <v>0.11</v>
      </c>
      <c r="EH7" s="25">
        <v>0.24</v>
      </c>
      <c r="EI7" s="25">
        <v>0.42</v>
      </c>
      <c r="EJ7" s="25">
        <v>0.44</v>
      </c>
      <c r="EK7" s="25">
        <v>0.5</v>
      </c>
      <c r="EL7" s="25">
        <v>0.4</v>
      </c>
      <c r="EM7" s="25">
        <v>0.4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109</v>
      </c>
      <c r="E13" t="s">
        <v>110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　山　拓　也</cp:lastModifiedBy>
  <cp:lastPrinted>2025-01-30T07:34:49Z</cp:lastPrinted>
  <dcterms:created xsi:type="dcterms:W3CDTF">2025-01-24T06:43:33Z</dcterms:created>
  <dcterms:modified xsi:type="dcterms:W3CDTF">2025-03-05T09:18:26Z</dcterms:modified>
  <cp:category/>
</cp:coreProperties>
</file>