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emfs201\共有ディスク\190水道課\70水道庶務係\03HP関係\R6\経営比較分析表\"/>
    </mc:Choice>
  </mc:AlternateContent>
  <workbookProtection workbookAlgorithmName="SHA-512" workbookHashValue="ZmZgUssdDbZTBs4P5PQb9j9VB7+AICbnuzy2Nd5FjA424tdbpzj+SfN38UkVlD47ZhHKQd9vQQ3DAMlShHrT/A==" workbookSaltValue="u1z1+tKfE0o+/a+2fXrLZQ==" workbookSpinCount="100000" lockStructure="1"/>
  <bookViews>
    <workbookView xWindow="0" yWindow="0" windowWidth="23040" windowHeight="9210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K85" i="4"/>
  <c r="J85" i="4"/>
  <c r="I85" i="4"/>
  <c r="G85" i="4"/>
  <c r="F85" i="4"/>
  <c r="E85" i="4"/>
  <c r="AT10" i="4"/>
  <c r="AL10" i="4"/>
  <c r="AD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<sst xmlns="http://schemas.openxmlformats.org/spreadsheetml/2006/main" count="257" uniqueCount="117">
  <si>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</si>
  <si>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</si>
  <si>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</si>
  <si>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</si>
  <si>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</si>
  <si>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</si>
  <si>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</si>
  <si>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</si>
  <si>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</si>
  <si>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</si>
  <si>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</si>
  <si>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</si>
  <si>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</si>
  <si>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</si>
  <si>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</si>
  <si>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</si>
  <si>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</si>
  <si>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</si>
  <si>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</si>
  <si>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</si>
  <si>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</si>
  <si>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</si>
  <si>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</si>
  <si>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</si>
  <si>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</si>
  <si>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</si>
  <si>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</si>
  <si>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</si>
  <si>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</si>
  <si>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</si>
  <si>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</si>
  <si>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</si>
  <si>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</si>
  <si>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</si>
  <si>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</si>
  <si>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</si>
  <si>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</si>
  <si>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</si>
  <si>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</si>
  <si>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</si>
  <si>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</si>
  <si>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</si>
  <si>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</si>
  <si>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</si>
  <si>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</si>
  <si>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</si>
  <si>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</si>
  <si>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</si>
  <si>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</si>
  <si>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</si>
  <si>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</si>
  <si>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</si>
  <si>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</si>
  <si>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</si>
  <si>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</si>
  <si>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</si>
  <si>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</si>
  <si>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</si>
  <si>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</si>
  <si>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</si>
  <si>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</si>
  <si>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</si>
  <si>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</si>
  <si>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</si>
  <si>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</si>
  <si>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</si>
  <si>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</si>
  <si>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</si>
  <si>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</si>
  <si>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</si>
  <si>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</si>
  <si>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</si>
  <si>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</si>
  <si>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</si>
  <si>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</si>
  <si>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</si>
  <si>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</si>
  <si>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</si>
  <si>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</si>
  <si>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</si>
  <si>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</si>
  <si>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</si>
  <si>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</si>
  <si>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</si>
  <si>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</si>
  <si>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</si>
  <si>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</si>
  <si>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</si>
  <si>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</si>
  <si>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</si>
  <si>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</si>
  <si>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</si>
  <si>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</si>
  <si>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</si>
  <si>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</si>
  <si>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</si>
  <si>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芽室町</t>
  </si>
  <si>
    <t>法適用</t>
  </si>
  <si>
    <t>下水道事業</t>
  </si>
  <si>
    <t>公共下水道</t>
  </si>
  <si>
    <t>Cd1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</si>
  <si>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</si>
  <si>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</si>
  <si>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</si>
  <si>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</si>
  <si>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</si>
  <si>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</si>
  <si>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</si>
  <si>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</si>
  <si>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</si>
  <si>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</si>
  <si>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</si>
  <si>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</si>
  <si>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</si>
  <si>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管渠は昭和50年以降の整備であるため、耐用年数を超えていない。一部経年劣化の進んだコンクリート管渠については、更正工事を実施している。
　ポンプ場は、計画に基づき機器の更新を実施しており、今後も計画的な更新を進めていく。</t>
    <rPh sb="1" eb="3">
      <t>カンキョ</t>
    </rPh>
    <rPh sb="4" eb="6">
      <t>ショウワ</t>
    </rPh>
    <rPh sb="8" eb="9">
      <t>ネン</t>
    </rPh>
    <rPh sb="9" eb="11">
      <t>イコウ</t>
    </rPh>
    <rPh sb="12" eb="14">
      <t>セイビ</t>
    </rPh>
    <rPh sb="20" eb="22">
      <t>タイヨウ</t>
    </rPh>
    <rPh sb="22" eb="24">
      <t>ネンスウ</t>
    </rPh>
    <rPh sb="25" eb="26">
      <t>コ</t>
    </rPh>
    <rPh sb="32" eb="34">
      <t>イチブ</t>
    </rPh>
    <rPh sb="34" eb="36">
      <t>ケイネン</t>
    </rPh>
    <rPh sb="36" eb="38">
      <t>レッカ</t>
    </rPh>
    <rPh sb="39" eb="40">
      <t>スス</t>
    </rPh>
    <rPh sb="48" eb="50">
      <t>カンキョ</t>
    </rPh>
    <rPh sb="56" eb="58">
      <t>コウセイ</t>
    </rPh>
    <rPh sb="58" eb="60">
      <t>コウジ</t>
    </rPh>
    <rPh sb="61" eb="63">
      <t>ジッシ</t>
    </rPh>
    <rPh sb="73" eb="74">
      <t>ジョウ</t>
    </rPh>
    <rPh sb="76" eb="78">
      <t>ケイカク</t>
    </rPh>
    <rPh sb="79" eb="80">
      <t>モト</t>
    </rPh>
    <rPh sb="82" eb="84">
      <t>キキ</t>
    </rPh>
    <rPh sb="85" eb="87">
      <t>コウシン</t>
    </rPh>
    <rPh sb="88" eb="90">
      <t>ジッシ</t>
    </rPh>
    <rPh sb="95" eb="97">
      <t>コンゴ</t>
    </rPh>
    <rPh sb="98" eb="101">
      <t>ケイカクテキ</t>
    </rPh>
    <rPh sb="102" eb="104">
      <t>コウシン</t>
    </rPh>
    <rPh sb="105" eb="106">
      <t>スス</t>
    </rPh>
    <phoneticPr fontId="4"/>
  </si>
  <si>
    <t>　経常収支比率、経費回収率が引き続き100％を下回っており、その結果が累積欠損金比率の発生に繋がっている。
　企業債残高対事業規模比率については、水洗化率が99％を超え、汚水整備が概ね完了しており、事業拡大による投資がないことから、類似団体平均より大きく下回っている。</t>
    <rPh sb="1" eb="3">
      <t>ケイジョウ</t>
    </rPh>
    <rPh sb="3" eb="5">
      <t>シュウシ</t>
    </rPh>
    <rPh sb="5" eb="7">
      <t>ヒリツ</t>
    </rPh>
    <rPh sb="8" eb="10">
      <t>ケイヒ</t>
    </rPh>
    <rPh sb="10" eb="12">
      <t>カイシュウ</t>
    </rPh>
    <rPh sb="12" eb="13">
      <t>リツ</t>
    </rPh>
    <rPh sb="14" eb="15">
      <t>ヒ</t>
    </rPh>
    <rPh sb="16" eb="17">
      <t>ツヅ</t>
    </rPh>
    <rPh sb="23" eb="25">
      <t>シタマワ</t>
    </rPh>
    <rPh sb="32" eb="34">
      <t>ケッカ</t>
    </rPh>
    <rPh sb="35" eb="37">
      <t>ルイセキ</t>
    </rPh>
    <rPh sb="37" eb="39">
      <t>ケッソン</t>
    </rPh>
    <rPh sb="39" eb="40">
      <t>キン</t>
    </rPh>
    <rPh sb="40" eb="42">
      <t>ヒリツ</t>
    </rPh>
    <rPh sb="43" eb="45">
      <t>ハッセイ</t>
    </rPh>
    <rPh sb="46" eb="47">
      <t>ツナ</t>
    </rPh>
    <rPh sb="55" eb="57">
      <t>キギョウ</t>
    </rPh>
    <rPh sb="57" eb="58">
      <t>サイ</t>
    </rPh>
    <rPh sb="58" eb="60">
      <t>ザンダカ</t>
    </rPh>
    <rPh sb="60" eb="61">
      <t>タイ</t>
    </rPh>
    <rPh sb="61" eb="63">
      <t>ジギョウ</t>
    </rPh>
    <rPh sb="63" eb="65">
      <t>キボ</t>
    </rPh>
    <rPh sb="65" eb="67">
      <t>ヒリツ</t>
    </rPh>
    <rPh sb="73" eb="76">
      <t>スイセンカ</t>
    </rPh>
    <rPh sb="76" eb="77">
      <t>リツ</t>
    </rPh>
    <rPh sb="82" eb="83">
      <t>コ</t>
    </rPh>
    <rPh sb="85" eb="87">
      <t>オスイ</t>
    </rPh>
    <rPh sb="87" eb="89">
      <t>セイビ</t>
    </rPh>
    <rPh sb="90" eb="91">
      <t>オオム</t>
    </rPh>
    <rPh sb="92" eb="94">
      <t>カンリョウ</t>
    </rPh>
    <rPh sb="99" eb="101">
      <t>ジギョウ</t>
    </rPh>
    <rPh sb="101" eb="103">
      <t>カクダイ</t>
    </rPh>
    <rPh sb="106" eb="108">
      <t>トウシ</t>
    </rPh>
    <rPh sb="116" eb="118">
      <t>ルイジ</t>
    </rPh>
    <rPh sb="118" eb="120">
      <t>ダンタイ</t>
    </rPh>
    <rPh sb="120" eb="122">
      <t>ヘイキン</t>
    </rPh>
    <rPh sb="124" eb="125">
      <t>オオ</t>
    </rPh>
    <rPh sb="127" eb="129">
      <t>シタマワ</t>
    </rPh>
    <phoneticPr fontId="4"/>
  </si>
  <si>
    <t>　今後はより老朽化が進み、更新費用が増加する見込みである。経営戦略改定時に料金の見直し、経営改善に向けた取組を検討する。</t>
    <rPh sb="1" eb="3">
      <t>コンゴ</t>
    </rPh>
    <rPh sb="6" eb="9">
      <t>ロウキュウカ</t>
    </rPh>
    <rPh sb="10" eb="11">
      <t>スス</t>
    </rPh>
    <rPh sb="13" eb="15">
      <t>コウシン</t>
    </rPh>
    <rPh sb="15" eb="17">
      <t>ヒヨウ</t>
    </rPh>
    <rPh sb="18" eb="20">
      <t>ゾウカ</t>
    </rPh>
    <rPh sb="22" eb="24">
      <t>ミコ</t>
    </rPh>
    <rPh sb="35" eb="36">
      <t>ジ</t>
    </rPh>
    <rPh sb="37" eb="39">
      <t>リョウキン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</si>
</sst>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3-4CB7-8280-8CCE7829F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0.09</c:v>
                </c:pt>
                <c:pt idx="2">
                  <c:v>0.1</c:v>
                </c:pt>
                <c:pt idx="3">
                  <c:v>7.0000000000000007E-2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3-4CB7-8280-8CCE7829F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C-4913-8E9A-10A4AEB0C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55.84</c:v>
                </c:pt>
                <c:pt idx="2">
                  <c:v>55.78</c:v>
                </c:pt>
                <c:pt idx="3">
                  <c:v>54.86</c:v>
                </c:pt>
                <c:pt idx="4">
                  <c:v>55.04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C-4913-8E9A-10A4AEB0C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99.8</c:v>
                </c:pt>
                <c:pt idx="2">
                  <c:v>99.82</c:v>
                </c:pt>
                <c:pt idx="3">
                  <c:v>99.85</c:v>
                </c:pt>
                <c:pt idx="4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0-4F84-BA13-FF8910EF4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92.34</c:v>
                </c:pt>
                <c:pt idx="2">
                  <c:v>91.78</c:v>
                </c:pt>
                <c:pt idx="3">
                  <c:v>91.37</c:v>
                </c:pt>
                <c:pt idx="4">
                  <c:v>91.92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0-4F84-BA13-FF8910EF4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103.51</c:v>
                </c:pt>
                <c:pt idx="2">
                  <c:v>100.33</c:v>
                </c:pt>
                <c:pt idx="3">
                  <c:v>97.84</c:v>
                </c:pt>
                <c:pt idx="4">
                  <c:v>94.12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4-4056-8D24-DA6F7AD98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105.41</c:v>
                </c:pt>
                <c:pt idx="2">
                  <c:v>104.64</c:v>
                </c:pt>
                <c:pt idx="3">
                  <c:v>105.35</c:v>
                </c:pt>
                <c:pt idx="4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4-4056-8D24-DA6F7AD98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4.74</c:v>
                </c:pt>
                <c:pt idx="2">
                  <c:v>9.4600000000000009</c:v>
                </c:pt>
                <c:pt idx="3">
                  <c:v>13.96</c:v>
                </c:pt>
                <c:pt idx="4">
                  <c:v>18.29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E-4BAB-8359-5DDADA63F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25.37</c:v>
                </c:pt>
                <c:pt idx="2">
                  <c:v>26.89</c:v>
                </c:pt>
                <c:pt idx="3">
                  <c:v>29.42</c:v>
                </c:pt>
                <c:pt idx="4">
                  <c:v>31.14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E-4BAB-8359-5DDADA63F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6-405B-8ADD-9DCCD9716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0.54</c:v>
                </c:pt>
                <c:pt idx="2">
                  <c:v>0.75</c:v>
                </c:pt>
                <c:pt idx="3">
                  <c:v>0.74</c:v>
                </c:pt>
                <c:pt idx="4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6-405B-8ADD-9DCCD9716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6.76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0-4E1E-9A07-28BF9898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25.86</c:v>
                </c:pt>
                <c:pt idx="2">
                  <c:v>25.76</c:v>
                </c:pt>
                <c:pt idx="3">
                  <c:v>26.07</c:v>
                </c:pt>
                <c:pt idx="4">
                  <c:v>26.89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0-4E1E-9A07-28BF9898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136.41999999999999</c:v>
                </c:pt>
                <c:pt idx="2">
                  <c:v>216.66</c:v>
                </c:pt>
                <c:pt idx="3">
                  <c:v>309.92</c:v>
                </c:pt>
                <c:pt idx="4">
                  <c:v>372.91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8-408C-8D0B-110FEED14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58.23</c:v>
                </c:pt>
                <c:pt idx="2">
                  <c:v>65.56</c:v>
                </c:pt>
                <c:pt idx="3">
                  <c:v>65.87</c:v>
                </c:pt>
                <c:pt idx="4">
                  <c:v>77.260000000000005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8-408C-8D0B-110FEED14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377.32</c:v>
                </c:pt>
                <c:pt idx="2">
                  <c:v>349.17</c:v>
                </c:pt>
                <c:pt idx="3">
                  <c:v>350.59</c:v>
                </c:pt>
                <c:pt idx="4">
                  <c:v>337.68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E-40A8-91AD-7CA058F1D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812.92</c:v>
                </c:pt>
                <c:pt idx="2">
                  <c:v>765.48</c:v>
                </c:pt>
                <c:pt idx="3">
                  <c:v>742.08</c:v>
                </c:pt>
                <c:pt idx="4">
                  <c:v>730.84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E-40A8-91AD-7CA058F1D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80.52</c:v>
                </c:pt>
                <c:pt idx="2">
                  <c:v>80.36</c:v>
                </c:pt>
                <c:pt idx="3">
                  <c:v>76.72</c:v>
                </c:pt>
                <c:pt idx="4">
                  <c:v>88.91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0-45EA-A54D-231DA8045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85.4</c:v>
                </c:pt>
                <c:pt idx="2">
                  <c:v>87.8</c:v>
                </c:pt>
                <c:pt idx="3">
                  <c:v>86.51</c:v>
                </c:pt>
                <c:pt idx="4">
                  <c:v>89.17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5EA-A54D-231DA8045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175.02</c:v>
                </c:pt>
                <c:pt idx="2">
                  <c:v>176.36</c:v>
                </c:pt>
                <c:pt idx="3">
                  <c:v>184.53</c:v>
                </c:pt>
                <c:pt idx="4">
                  <c:v>159.07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0-4A93-904E-407F32E0A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188.57</c:v>
                </c:pt>
                <c:pt idx="2">
                  <c:v>187.69</c:v>
                </c:pt>
                <c:pt idx="3">
                  <c:v>188.24</c:v>
                </c:pt>
                <c:pt idx="4">
                  <c:v>184.85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0-4A93-904E-407F32E0A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</row>
    <row r="3" spans="1:78" ht="9.75" customHeight="1" x14ac:dyDescent="0.15">
      <c r="A3" s="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</row>
    <row r="4" spans="1:78" ht="9.75" customHeight="1" x14ac:dyDescent="0.15">
      <c r="A4" s="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3" t="str">
        <f>データ!H6</f>
        <v>北海道　芽室町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74" t="s">
        <v>9</v>
      </c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6"/>
    </row>
    <row r="8" spans="1:78" ht="18.75" customHeight="1" x14ac:dyDescent="0.15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Cd1</v>
      </c>
      <c r="X8" s="70"/>
      <c r="Y8" s="70"/>
      <c r="Z8" s="70"/>
      <c r="AA8" s="70"/>
      <c r="AB8" s="70"/>
      <c r="AC8" s="70"/>
      <c r="AD8" s="71" t="str">
        <f>データ!$M$6</f>
        <v>非設置</v>
      </c>
      <c r="AE8" s="71"/>
      <c r="AF8" s="71"/>
      <c r="AG8" s="71"/>
      <c r="AH8" s="71"/>
      <c r="AI8" s="71"/>
      <c r="AJ8" s="71"/>
      <c r="AK8" s="3"/>
      <c r="AL8" s="44">
        <f>データ!S6</f>
        <v>17955</v>
      </c>
      <c r="AM8" s="44"/>
      <c r="AN8" s="44"/>
      <c r="AO8" s="44"/>
      <c r="AP8" s="44"/>
      <c r="AQ8" s="44"/>
      <c r="AR8" s="44"/>
      <c r="AS8" s="44"/>
      <c r="AT8" s="45">
        <f>データ!T6</f>
        <v>513.76</v>
      </c>
      <c r="AU8" s="45"/>
      <c r="AV8" s="45"/>
      <c r="AW8" s="45"/>
      <c r="AX8" s="45"/>
      <c r="AY8" s="45"/>
      <c r="AZ8" s="45"/>
      <c r="BA8" s="45"/>
      <c r="BB8" s="45">
        <f>データ!U6</f>
        <v>34.950000000000003</v>
      </c>
      <c r="BC8" s="45"/>
      <c r="BD8" s="45"/>
      <c r="BE8" s="45"/>
      <c r="BF8" s="45"/>
      <c r="BG8" s="45"/>
      <c r="BH8" s="45"/>
      <c r="BI8" s="45"/>
      <c r="BJ8" s="3"/>
      <c r="BK8" s="3"/>
      <c r="BL8" s="66" t="s">
        <v>10</v>
      </c>
      <c r="BM8" s="67"/>
      <c r="BN8" s="68" t="s">
        <v>11</v>
      </c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9"/>
    </row>
    <row r="9" spans="1:78" ht="18.75" customHeight="1" x14ac:dyDescent="0.15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81.73</v>
      </c>
      <c r="J10" s="45"/>
      <c r="K10" s="45"/>
      <c r="L10" s="45"/>
      <c r="M10" s="45"/>
      <c r="N10" s="45"/>
      <c r="O10" s="45"/>
      <c r="P10" s="45">
        <f>データ!P6</f>
        <v>79.47</v>
      </c>
      <c r="Q10" s="45"/>
      <c r="R10" s="45"/>
      <c r="S10" s="45"/>
      <c r="T10" s="45"/>
      <c r="U10" s="45"/>
      <c r="V10" s="45"/>
      <c r="W10" s="45">
        <f>データ!Q6</f>
        <v>70.22</v>
      </c>
      <c r="X10" s="45"/>
      <c r="Y10" s="45"/>
      <c r="Z10" s="45"/>
      <c r="AA10" s="45"/>
      <c r="AB10" s="45"/>
      <c r="AC10" s="45"/>
      <c r="AD10" s="44">
        <f>データ!R6</f>
        <v>3037</v>
      </c>
      <c r="AE10" s="44"/>
      <c r="AF10" s="44"/>
      <c r="AG10" s="44"/>
      <c r="AH10" s="44"/>
      <c r="AI10" s="44"/>
      <c r="AJ10" s="44"/>
      <c r="AK10" s="2"/>
      <c r="AL10" s="44">
        <f>データ!V6</f>
        <v>14175</v>
      </c>
      <c r="AM10" s="44"/>
      <c r="AN10" s="44"/>
      <c r="AO10" s="44"/>
      <c r="AP10" s="44"/>
      <c r="AQ10" s="44"/>
      <c r="AR10" s="44"/>
      <c r="AS10" s="44"/>
      <c r="AT10" s="45">
        <f>データ!W6</f>
        <v>7.46</v>
      </c>
      <c r="AU10" s="45"/>
      <c r="AV10" s="45"/>
      <c r="AW10" s="45"/>
      <c r="AX10" s="45"/>
      <c r="AY10" s="45"/>
      <c r="AZ10" s="45"/>
      <c r="BA10" s="45"/>
      <c r="BB10" s="45">
        <f>データ!X6</f>
        <v>1900.13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115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116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【105.91】</v>
      </c>
      <c r="F85" s="12" t="str">
        <f>データ!AT6</f>
        <v>【3.03】</v>
      </c>
      <c r="G85" s="12" t="str">
        <f>データ!BE6</f>
        <v>【78.43】</v>
      </c>
      <c r="H85" s="12" t="str">
        <f>データ!BP6</f>
        <v>【630.82】</v>
      </c>
      <c r="I85" s="12" t="str">
        <f>データ!CA6</f>
        <v>【97.81】</v>
      </c>
      <c r="J85" s="12" t="str">
        <f>データ!CL6</f>
        <v>【138.75】</v>
      </c>
      <c r="K85" s="12" t="str">
        <f>データ!CW6</f>
        <v>【58.94】</v>
      </c>
      <c r="L85" s="12" t="str">
        <f>データ!DH6</f>
        <v>【95.91】</v>
      </c>
      <c r="M85" s="12" t="str">
        <f>データ!DS6</f>
        <v>【41.09】</v>
      </c>
      <c r="N85" s="12" t="str">
        <f>データ!ED6</f>
        <v>【8.68】</v>
      </c>
      <c r="O85" s="12" t="str">
        <f>データ!EO6</f>
        <v>【0.22】</v>
      </c>
    </row>
  </sheetData>
  <sheetProtection algorithmName="SHA-512" hashValue="K2kvVSISDIVtXNobT4dX1Uo6fFRhx4UegyfzGoQ3sDPxRu9iJ9Td5w6G64JrSJGxNnxYTjrWRkg2ArwK1JHhzA==" saltValue="ZWp+W7yyzQKILEQtLw7yC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54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56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57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59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60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61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62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63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64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65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66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2023</v>
      </c>
      <c r="C6" s="19">
        <f t="shared" ref="C6:X6" si="3">C7</f>
        <v>16373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北海道　芽室町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Cd1</v>
      </c>
      <c r="M6" s="19" t="str">
        <f t="shared" si="3"/>
        <v>非設置</v>
      </c>
      <c r="N6" s="20" t="str">
        <f t="shared" si="3"/>
        <v>-</v>
      </c>
      <c r="O6" s="20">
        <f t="shared" si="3"/>
        <v>81.73</v>
      </c>
      <c r="P6" s="20">
        <f t="shared" si="3"/>
        <v>79.47</v>
      </c>
      <c r="Q6" s="20">
        <f t="shared" si="3"/>
        <v>70.22</v>
      </c>
      <c r="R6" s="20">
        <f t="shared" si="3"/>
        <v>3037</v>
      </c>
      <c r="S6" s="20">
        <f t="shared" si="3"/>
        <v>17955</v>
      </c>
      <c r="T6" s="20">
        <f t="shared" si="3"/>
        <v>513.76</v>
      </c>
      <c r="U6" s="20">
        <f t="shared" si="3"/>
        <v>34.950000000000003</v>
      </c>
      <c r="V6" s="20">
        <f t="shared" si="3"/>
        <v>14175</v>
      </c>
      <c r="W6" s="20">
        <f t="shared" si="3"/>
        <v>7.46</v>
      </c>
      <c r="X6" s="20">
        <f t="shared" si="3"/>
        <v>1900.13</v>
      </c>
      <c r="Y6" s="21" t="str">
        <f>IF(Y7="",NA(),Y7)</f>
        <v>-</v>
      </c>
      <c r="Z6" s="21">
        <f t="shared" ref="Z6:AH6" si="4">IF(Z7="",NA(),Z7)</f>
        <v>103.51</v>
      </c>
      <c r="AA6" s="21">
        <f t="shared" si="4"/>
        <v>100.33</v>
      </c>
      <c r="AB6" s="21">
        <f t="shared" si="4"/>
        <v>97.84</v>
      </c>
      <c r="AC6" s="21">
        <f t="shared" si="4"/>
        <v>94.12</v>
      </c>
      <c r="AD6" s="21" t="str">
        <f t="shared" si="4"/>
        <v>-</v>
      </c>
      <c r="AE6" s="21">
        <f t="shared" si="4"/>
        <v>105.41</v>
      </c>
      <c r="AF6" s="21">
        <f t="shared" si="4"/>
        <v>104.64</v>
      </c>
      <c r="AG6" s="21">
        <f t="shared" si="4"/>
        <v>105.35</v>
      </c>
      <c r="AH6" s="21">
        <f t="shared" si="4"/>
        <v>106.8</v>
      </c>
      <c r="AI6" s="20" t="str">
        <f>IF(AI7="","",IF(AI7="-","【-】","【"&amp;SUBSTITUTE(TEXT(AI7,"#,##0.00"),"-","△")&amp;"】"))</f>
        <v>【105.91】</v>
      </c>
      <c r="AJ6" s="21" t="str">
        <f>IF(AJ7="",NA(),AJ7)</f>
        <v>-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1">
        <f t="shared" si="5"/>
        <v>6.76</v>
      </c>
      <c r="AO6" s="21" t="str">
        <f t="shared" si="5"/>
        <v>-</v>
      </c>
      <c r="AP6" s="21">
        <f t="shared" si="5"/>
        <v>25.86</v>
      </c>
      <c r="AQ6" s="21">
        <f t="shared" si="5"/>
        <v>25.76</v>
      </c>
      <c r="AR6" s="21">
        <f t="shared" si="5"/>
        <v>26.07</v>
      </c>
      <c r="AS6" s="21">
        <f t="shared" si="5"/>
        <v>26.89</v>
      </c>
      <c r="AT6" s="20" t="str">
        <f>IF(AT7="","",IF(AT7="-","【-】","【"&amp;SUBSTITUTE(TEXT(AT7,"#,##0.00"),"-","△")&amp;"】"))</f>
        <v>【3.03】</v>
      </c>
      <c r="AU6" s="21" t="str">
        <f>IF(AU7="",NA(),AU7)</f>
        <v>-</v>
      </c>
      <c r="AV6" s="21">
        <f t="shared" ref="AV6:BD6" si="6">IF(AV7="",NA(),AV7)</f>
        <v>136.41999999999999</v>
      </c>
      <c r="AW6" s="21">
        <f t="shared" si="6"/>
        <v>216.66</v>
      </c>
      <c r="AX6" s="21">
        <f t="shared" si="6"/>
        <v>309.92</v>
      </c>
      <c r="AY6" s="21">
        <f t="shared" si="6"/>
        <v>372.91</v>
      </c>
      <c r="AZ6" s="21" t="str">
        <f t="shared" si="6"/>
        <v>-</v>
      </c>
      <c r="BA6" s="21">
        <f t="shared" si="6"/>
        <v>58.23</v>
      </c>
      <c r="BB6" s="21">
        <f t="shared" si="6"/>
        <v>65.56</v>
      </c>
      <c r="BC6" s="21">
        <f t="shared" si="6"/>
        <v>65.87</v>
      </c>
      <c r="BD6" s="21">
        <f t="shared" si="6"/>
        <v>77.260000000000005</v>
      </c>
      <c r="BE6" s="20" t="str">
        <f>IF(BE7="","",IF(BE7="-","【-】","【"&amp;SUBSTITUTE(TEXT(BE7,"#,##0.00"),"-","△")&amp;"】"))</f>
        <v>【78.43】</v>
      </c>
      <c r="BF6" s="21" t="str">
        <f>IF(BF7="",NA(),BF7)</f>
        <v>-</v>
      </c>
      <c r="BG6" s="21">
        <f t="shared" ref="BG6:BO6" si="7">IF(BG7="",NA(),BG7)</f>
        <v>377.32</v>
      </c>
      <c r="BH6" s="21">
        <f t="shared" si="7"/>
        <v>349.17</v>
      </c>
      <c r="BI6" s="21">
        <f t="shared" si="7"/>
        <v>350.59</v>
      </c>
      <c r="BJ6" s="21">
        <f t="shared" si="7"/>
        <v>337.68</v>
      </c>
      <c r="BK6" s="21" t="str">
        <f t="shared" si="7"/>
        <v>-</v>
      </c>
      <c r="BL6" s="21">
        <f t="shared" si="7"/>
        <v>812.92</v>
      </c>
      <c r="BM6" s="21">
        <f t="shared" si="7"/>
        <v>765.48</v>
      </c>
      <c r="BN6" s="21">
        <f t="shared" si="7"/>
        <v>742.08</v>
      </c>
      <c r="BO6" s="21">
        <f t="shared" si="7"/>
        <v>730.84</v>
      </c>
      <c r="BP6" s="20" t="str">
        <f>IF(BP7="","",IF(BP7="-","【-】","【"&amp;SUBSTITUTE(TEXT(BP7,"#,##0.00"),"-","△")&amp;"】"))</f>
        <v>【630.82】</v>
      </c>
      <c r="BQ6" s="21" t="str">
        <f>IF(BQ7="",NA(),BQ7)</f>
        <v>-</v>
      </c>
      <c r="BR6" s="21">
        <f t="shared" ref="BR6:BZ6" si="8">IF(BR7="",NA(),BR7)</f>
        <v>80.52</v>
      </c>
      <c r="BS6" s="21">
        <f t="shared" si="8"/>
        <v>80.36</v>
      </c>
      <c r="BT6" s="21">
        <f t="shared" si="8"/>
        <v>76.72</v>
      </c>
      <c r="BU6" s="21">
        <f t="shared" si="8"/>
        <v>88.91</v>
      </c>
      <c r="BV6" s="21" t="str">
        <f t="shared" si="8"/>
        <v>-</v>
      </c>
      <c r="BW6" s="21">
        <f t="shared" si="8"/>
        <v>85.4</v>
      </c>
      <c r="BX6" s="21">
        <f t="shared" si="8"/>
        <v>87.8</v>
      </c>
      <c r="BY6" s="21">
        <f t="shared" si="8"/>
        <v>86.51</v>
      </c>
      <c r="BZ6" s="21">
        <f t="shared" si="8"/>
        <v>89.17</v>
      </c>
      <c r="CA6" s="20" t="str">
        <f>IF(CA7="","",IF(CA7="-","【-】","【"&amp;SUBSTITUTE(TEXT(CA7,"#,##0.00"),"-","△")&amp;"】"))</f>
        <v>【97.81】</v>
      </c>
      <c r="CB6" s="21" t="str">
        <f>IF(CB7="",NA(),CB7)</f>
        <v>-</v>
      </c>
      <c r="CC6" s="21">
        <f t="shared" ref="CC6:CK6" si="9">IF(CC7="",NA(),CC7)</f>
        <v>175.02</v>
      </c>
      <c r="CD6" s="21">
        <f t="shared" si="9"/>
        <v>176.36</v>
      </c>
      <c r="CE6" s="21">
        <f t="shared" si="9"/>
        <v>184.53</v>
      </c>
      <c r="CF6" s="21">
        <f t="shared" si="9"/>
        <v>159.07</v>
      </c>
      <c r="CG6" s="21" t="str">
        <f t="shared" si="9"/>
        <v>-</v>
      </c>
      <c r="CH6" s="21">
        <f t="shared" si="9"/>
        <v>188.57</v>
      </c>
      <c r="CI6" s="21">
        <f t="shared" si="9"/>
        <v>187.69</v>
      </c>
      <c r="CJ6" s="21">
        <f t="shared" si="9"/>
        <v>188.24</v>
      </c>
      <c r="CK6" s="21">
        <f t="shared" si="9"/>
        <v>184.85</v>
      </c>
      <c r="CL6" s="20" t="str">
        <f>IF(CL7="","",IF(CL7="-","【-】","【"&amp;SUBSTITUTE(TEXT(CL7,"#,##0.00"),"-","△")&amp;"】"))</f>
        <v>【138.75】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 t="str">
        <f t="shared" si="10"/>
        <v>-</v>
      </c>
      <c r="CS6" s="21">
        <f t="shared" si="10"/>
        <v>55.84</v>
      </c>
      <c r="CT6" s="21">
        <f t="shared" si="10"/>
        <v>55.78</v>
      </c>
      <c r="CU6" s="21">
        <f t="shared" si="10"/>
        <v>54.86</v>
      </c>
      <c r="CV6" s="21">
        <f t="shared" si="10"/>
        <v>55.04</v>
      </c>
      <c r="CW6" s="20" t="str">
        <f>IF(CW7="","",IF(CW7="-","【-】","【"&amp;SUBSTITUTE(TEXT(CW7,"#,##0.00"),"-","△")&amp;"】"))</f>
        <v>【58.94】</v>
      </c>
      <c r="CX6" s="21" t="str">
        <f>IF(CX7="",NA(),CX7)</f>
        <v>-</v>
      </c>
      <c r="CY6" s="21">
        <f t="shared" ref="CY6:DG6" si="11">IF(CY7="",NA(),CY7)</f>
        <v>99.8</v>
      </c>
      <c r="CZ6" s="21">
        <f t="shared" si="11"/>
        <v>99.82</v>
      </c>
      <c r="DA6" s="21">
        <f t="shared" si="11"/>
        <v>99.85</v>
      </c>
      <c r="DB6" s="21">
        <f t="shared" si="11"/>
        <v>99.87</v>
      </c>
      <c r="DC6" s="21" t="str">
        <f t="shared" si="11"/>
        <v>-</v>
      </c>
      <c r="DD6" s="21">
        <f t="shared" si="11"/>
        <v>92.34</v>
      </c>
      <c r="DE6" s="21">
        <f t="shared" si="11"/>
        <v>91.78</v>
      </c>
      <c r="DF6" s="21">
        <f t="shared" si="11"/>
        <v>91.37</v>
      </c>
      <c r="DG6" s="21">
        <f t="shared" si="11"/>
        <v>91.92</v>
      </c>
      <c r="DH6" s="20" t="str">
        <f>IF(DH7="","",IF(DH7="-","【-】","【"&amp;SUBSTITUTE(TEXT(DH7,"#,##0.00"),"-","△")&amp;"】"))</f>
        <v>【95.91】</v>
      </c>
      <c r="DI6" s="21" t="str">
        <f>IF(DI7="",NA(),DI7)</f>
        <v>-</v>
      </c>
      <c r="DJ6" s="21">
        <f t="shared" ref="DJ6:DR6" si="12">IF(DJ7="",NA(),DJ7)</f>
        <v>4.74</v>
      </c>
      <c r="DK6" s="21">
        <f t="shared" si="12"/>
        <v>9.4600000000000009</v>
      </c>
      <c r="DL6" s="21">
        <f t="shared" si="12"/>
        <v>13.96</v>
      </c>
      <c r="DM6" s="21">
        <f t="shared" si="12"/>
        <v>18.29</v>
      </c>
      <c r="DN6" s="21" t="str">
        <f t="shared" si="12"/>
        <v>-</v>
      </c>
      <c r="DO6" s="21">
        <f t="shared" si="12"/>
        <v>25.37</v>
      </c>
      <c r="DP6" s="21">
        <f t="shared" si="12"/>
        <v>26.89</v>
      </c>
      <c r="DQ6" s="21">
        <f t="shared" si="12"/>
        <v>29.42</v>
      </c>
      <c r="DR6" s="21">
        <f t="shared" si="12"/>
        <v>31.14</v>
      </c>
      <c r="DS6" s="20" t="str">
        <f>IF(DS7="","",IF(DS7="-","【-】","【"&amp;SUBSTITUTE(TEXT(DS7,"#,##0.00"),"-","△")&amp;"】"))</f>
        <v>【41.09】</v>
      </c>
      <c r="DT6" s="21" t="str">
        <f>IF(DT7="",NA(),DT7)</f>
        <v>-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>
        <f t="shared" si="13"/>
        <v>0.54</v>
      </c>
      <c r="EA6" s="21">
        <f t="shared" si="13"/>
        <v>0.75</v>
      </c>
      <c r="EB6" s="21">
        <f t="shared" si="13"/>
        <v>0.74</v>
      </c>
      <c r="EC6" s="21">
        <f t="shared" si="13"/>
        <v>0.76</v>
      </c>
      <c r="ED6" s="20" t="str">
        <f>IF(ED7="","",IF(ED7="-","【-】","【"&amp;SUBSTITUTE(TEXT(ED7,"#,##0.00"),"-","△")&amp;"】"))</f>
        <v>【8.68】</v>
      </c>
      <c r="EE6" s="21" t="str">
        <f>IF(EE7="",NA(),EE7)</f>
        <v>-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>
        <f t="shared" si="14"/>
        <v>0.09</v>
      </c>
      <c r="EL6" s="21">
        <f t="shared" si="14"/>
        <v>0.1</v>
      </c>
      <c r="EM6" s="21">
        <f t="shared" si="14"/>
        <v>7.0000000000000007E-2</v>
      </c>
      <c r="EN6" s="21">
        <f t="shared" si="14"/>
        <v>0.06</v>
      </c>
      <c r="EO6" s="20" t="str">
        <f>IF(EO7="","",IF(EO7="-","【-】","【"&amp;SUBSTITUTE(TEXT(EO7,"#,##0.00"),"-","△")&amp;"】"))</f>
        <v>【0.22】</v>
      </c>
    </row>
    <row r="7" spans="1:148" s="22" customFormat="1" x14ac:dyDescent="0.15">
      <c r="A7" s="14"/>
      <c r="B7" s="23">
        <v>2023</v>
      </c>
      <c r="C7" s="23">
        <v>16373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81.73</v>
      </c>
      <c r="P7" s="24">
        <v>79.47</v>
      </c>
      <c r="Q7" s="24">
        <v>70.22</v>
      </c>
      <c r="R7" s="24">
        <v>3037</v>
      </c>
      <c r="S7" s="24">
        <v>17955</v>
      </c>
      <c r="T7" s="24">
        <v>513.76</v>
      </c>
      <c r="U7" s="24">
        <v>34.950000000000003</v>
      </c>
      <c r="V7" s="24">
        <v>14175</v>
      </c>
      <c r="W7" s="24">
        <v>7.46</v>
      </c>
      <c r="X7" s="24">
        <v>1900.13</v>
      </c>
      <c r="Y7" s="24" t="s">
        <v>102</v>
      </c>
      <c r="Z7" s="24">
        <v>103.51</v>
      </c>
      <c r="AA7" s="24">
        <v>100.33</v>
      </c>
      <c r="AB7" s="24">
        <v>97.84</v>
      </c>
      <c r="AC7" s="24">
        <v>94.12</v>
      </c>
      <c r="AD7" s="24" t="s">
        <v>102</v>
      </c>
      <c r="AE7" s="24">
        <v>105.41</v>
      </c>
      <c r="AF7" s="24">
        <v>104.64</v>
      </c>
      <c r="AG7" s="24">
        <v>105.35</v>
      </c>
      <c r="AH7" s="24">
        <v>106.8</v>
      </c>
      <c r="AI7" s="24">
        <v>105.91</v>
      </c>
      <c r="AJ7" s="24" t="s">
        <v>102</v>
      </c>
      <c r="AK7" s="24">
        <v>0</v>
      </c>
      <c r="AL7" s="24">
        <v>0</v>
      </c>
      <c r="AM7" s="24">
        <v>0</v>
      </c>
      <c r="AN7" s="24">
        <v>6.76</v>
      </c>
      <c r="AO7" s="24" t="s">
        <v>102</v>
      </c>
      <c r="AP7" s="24">
        <v>25.86</v>
      </c>
      <c r="AQ7" s="24">
        <v>25.76</v>
      </c>
      <c r="AR7" s="24">
        <v>26.07</v>
      </c>
      <c r="AS7" s="24">
        <v>26.89</v>
      </c>
      <c r="AT7" s="24">
        <v>3.03</v>
      </c>
      <c r="AU7" s="24" t="s">
        <v>102</v>
      </c>
      <c r="AV7" s="24">
        <v>136.41999999999999</v>
      </c>
      <c r="AW7" s="24">
        <v>216.66</v>
      </c>
      <c r="AX7" s="24">
        <v>309.92</v>
      </c>
      <c r="AY7" s="24">
        <v>372.91</v>
      </c>
      <c r="AZ7" s="24" t="s">
        <v>102</v>
      </c>
      <c r="BA7" s="24">
        <v>58.23</v>
      </c>
      <c r="BB7" s="24">
        <v>65.56</v>
      </c>
      <c r="BC7" s="24">
        <v>65.87</v>
      </c>
      <c r="BD7" s="24">
        <v>77.260000000000005</v>
      </c>
      <c r="BE7" s="24">
        <v>78.430000000000007</v>
      </c>
      <c r="BF7" s="24" t="s">
        <v>102</v>
      </c>
      <c r="BG7" s="24">
        <v>377.32</v>
      </c>
      <c r="BH7" s="24">
        <v>349.17</v>
      </c>
      <c r="BI7" s="24">
        <v>350.59</v>
      </c>
      <c r="BJ7" s="24">
        <v>337.68</v>
      </c>
      <c r="BK7" s="24" t="s">
        <v>102</v>
      </c>
      <c r="BL7" s="24">
        <v>812.92</v>
      </c>
      <c r="BM7" s="24">
        <v>765.48</v>
      </c>
      <c r="BN7" s="24">
        <v>742.08</v>
      </c>
      <c r="BO7" s="24">
        <v>730.84</v>
      </c>
      <c r="BP7" s="24">
        <v>630.82000000000005</v>
      </c>
      <c r="BQ7" s="24" t="s">
        <v>102</v>
      </c>
      <c r="BR7" s="24">
        <v>80.52</v>
      </c>
      <c r="BS7" s="24">
        <v>80.36</v>
      </c>
      <c r="BT7" s="24">
        <v>76.72</v>
      </c>
      <c r="BU7" s="24">
        <v>88.91</v>
      </c>
      <c r="BV7" s="24" t="s">
        <v>102</v>
      </c>
      <c r="BW7" s="24">
        <v>85.4</v>
      </c>
      <c r="BX7" s="24">
        <v>87.8</v>
      </c>
      <c r="BY7" s="24">
        <v>86.51</v>
      </c>
      <c r="BZ7" s="24">
        <v>89.17</v>
      </c>
      <c r="CA7" s="24">
        <v>97.81</v>
      </c>
      <c r="CB7" s="24" t="s">
        <v>102</v>
      </c>
      <c r="CC7" s="24">
        <v>175.02</v>
      </c>
      <c r="CD7" s="24">
        <v>176.36</v>
      </c>
      <c r="CE7" s="24">
        <v>184.53</v>
      </c>
      <c r="CF7" s="24">
        <v>159.07</v>
      </c>
      <c r="CG7" s="24" t="s">
        <v>102</v>
      </c>
      <c r="CH7" s="24">
        <v>188.57</v>
      </c>
      <c r="CI7" s="24">
        <v>187.69</v>
      </c>
      <c r="CJ7" s="24">
        <v>188.24</v>
      </c>
      <c r="CK7" s="24">
        <v>184.85</v>
      </c>
      <c r="CL7" s="24">
        <v>138.75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 t="s">
        <v>102</v>
      </c>
      <c r="CS7" s="24">
        <v>55.84</v>
      </c>
      <c r="CT7" s="24">
        <v>55.78</v>
      </c>
      <c r="CU7" s="24">
        <v>54.86</v>
      </c>
      <c r="CV7" s="24">
        <v>55.04</v>
      </c>
      <c r="CW7" s="24">
        <v>58.94</v>
      </c>
      <c r="CX7" s="24" t="s">
        <v>102</v>
      </c>
      <c r="CY7" s="24">
        <v>99.8</v>
      </c>
      <c r="CZ7" s="24">
        <v>99.82</v>
      </c>
      <c r="DA7" s="24">
        <v>99.85</v>
      </c>
      <c r="DB7" s="24">
        <v>99.87</v>
      </c>
      <c r="DC7" s="24" t="s">
        <v>102</v>
      </c>
      <c r="DD7" s="24">
        <v>92.34</v>
      </c>
      <c r="DE7" s="24">
        <v>91.78</v>
      </c>
      <c r="DF7" s="24">
        <v>91.37</v>
      </c>
      <c r="DG7" s="24">
        <v>91.92</v>
      </c>
      <c r="DH7" s="24">
        <v>95.91</v>
      </c>
      <c r="DI7" s="24" t="s">
        <v>102</v>
      </c>
      <c r="DJ7" s="24">
        <v>4.74</v>
      </c>
      <c r="DK7" s="24">
        <v>9.4600000000000009</v>
      </c>
      <c r="DL7" s="24">
        <v>13.96</v>
      </c>
      <c r="DM7" s="24">
        <v>18.29</v>
      </c>
      <c r="DN7" s="24" t="s">
        <v>102</v>
      </c>
      <c r="DO7" s="24">
        <v>25.37</v>
      </c>
      <c r="DP7" s="24">
        <v>26.89</v>
      </c>
      <c r="DQ7" s="24">
        <v>29.42</v>
      </c>
      <c r="DR7" s="24">
        <v>31.14</v>
      </c>
      <c r="DS7" s="24">
        <v>41.09</v>
      </c>
      <c r="DT7" s="24" t="s">
        <v>102</v>
      </c>
      <c r="DU7" s="24">
        <v>0</v>
      </c>
      <c r="DV7" s="24">
        <v>0</v>
      </c>
      <c r="DW7" s="24">
        <v>0</v>
      </c>
      <c r="DX7" s="24">
        <v>0</v>
      </c>
      <c r="DY7" s="24" t="s">
        <v>102</v>
      </c>
      <c r="DZ7" s="24">
        <v>0.54</v>
      </c>
      <c r="EA7" s="24">
        <v>0.75</v>
      </c>
      <c r="EB7" s="24">
        <v>0.74</v>
      </c>
      <c r="EC7" s="24">
        <v>0.76</v>
      </c>
      <c r="ED7" s="24">
        <v>8.68</v>
      </c>
      <c r="EE7" s="24" t="s">
        <v>102</v>
      </c>
      <c r="EF7" s="24">
        <v>0</v>
      </c>
      <c r="EG7" s="24">
        <v>0</v>
      </c>
      <c r="EH7" s="24">
        <v>0</v>
      </c>
      <c r="EI7" s="24">
        <v>0</v>
      </c>
      <c r="EJ7" s="24" t="s">
        <v>102</v>
      </c>
      <c r="EK7" s="24">
        <v>0.09</v>
      </c>
      <c r="EL7" s="24">
        <v>0.1</v>
      </c>
      <c r="EM7" s="24">
        <v>7.0000000000000007E-2</v>
      </c>
      <c r="EN7" s="24">
        <v>0.06</v>
      </c>
      <c r="EO7" s="24">
        <v>0.22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110</v>
      </c>
      <c r="E13" t="s">
        <v>112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森　山　拓　也</cp:lastModifiedBy>
  <cp:lastPrinted>2025-01-30T07:30:42Z</cp:lastPrinted>
  <dcterms:created xsi:type="dcterms:W3CDTF">2025-01-24T06:57:33Z</dcterms:created>
  <dcterms:modified xsi:type="dcterms:W3CDTF">2025-03-05T09:18:55Z</dcterms:modified>
  <cp:category/>
</cp:coreProperties>
</file>